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ansgar\Desktop\Sankt Ansgars församling\Ekonomi\2019\"/>
    </mc:Choice>
  </mc:AlternateContent>
  <xr:revisionPtr revIDLastSave="0" documentId="13_ncr:1_{859EBE9C-2FF1-46EC-8212-476B1283A237}" xr6:coauthVersionLast="43" xr6:coauthVersionMax="43" xr10:uidLastSave="{00000000-0000-0000-0000-000000000000}"/>
  <bookViews>
    <workbookView xWindow="-120" yWindow="-120" windowWidth="29040" windowHeight="15840" tabRatio="378" activeTab="1" xr2:uid="{00000000-000D-0000-FFFF-FFFF00000000}"/>
  </bookViews>
  <sheets>
    <sheet name="Framsida" sheetId="21" r:id="rId1"/>
    <sheet name="Årsbokslut 2018" sheetId="16" r:id="rId2"/>
    <sheet name="Personalkostnader 2018" sheetId="24" r:id="rId3"/>
    <sheet name="Namnunderskrifter" sheetId="22" r:id="rId4"/>
  </sheets>
  <definedNames>
    <definedName name="_xlnm.Print_Area" localSheetId="0">Framsida!$A$1:$C$58</definedName>
    <definedName name="_xlnm.Print_Area" localSheetId="3">Namnunderskrifter!$A$1:$C$61</definedName>
    <definedName name="_xlnm.Print_Area" localSheetId="2">'Personalkostnader 2018'!$A$1:$D$52</definedName>
    <definedName name="_xlnm.Print_Area" localSheetId="1">'Årsbokslut 2018'!$A$1:$D$142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24" l="1"/>
  <c r="C22" i="24"/>
  <c r="A2" i="24" l="1"/>
  <c r="A1" i="24"/>
  <c r="A2" i="16" l="1"/>
  <c r="D10" i="16"/>
  <c r="D13" i="16"/>
  <c r="D16" i="16"/>
  <c r="D19" i="16"/>
  <c r="D28" i="16"/>
  <c r="D31" i="16"/>
  <c r="D34" i="16"/>
  <c r="D37" i="16"/>
  <c r="D40" i="16"/>
  <c r="D43" i="16"/>
  <c r="D54" i="16"/>
  <c r="D57" i="16"/>
  <c r="D60" i="16"/>
  <c r="D68" i="16"/>
  <c r="D83" i="16"/>
  <c r="D86" i="16"/>
  <c r="D90" i="16"/>
  <c r="D96" i="16"/>
  <c r="D99" i="16"/>
  <c r="D102" i="16"/>
  <c r="D105" i="16"/>
  <c r="D108" i="16"/>
  <c r="D120" i="16"/>
  <c r="D128" i="16"/>
  <c r="D131" i="16"/>
  <c r="D134" i="16"/>
  <c r="D137" i="16"/>
  <c r="D139" i="16" l="1"/>
  <c r="D110" i="16"/>
  <c r="D92" i="16"/>
  <c r="D62" i="16"/>
  <c r="D45" i="16"/>
  <c r="D22" i="16"/>
  <c r="A1" i="16"/>
  <c r="D48" i="16" l="1"/>
  <c r="D65" i="16" s="1"/>
  <c r="D71" i="16" s="1"/>
  <c r="D122" i="16" s="1"/>
  <c r="D124" i="16" s="1"/>
  <c r="D142" i="16" s="1"/>
  <c r="D113" i="16"/>
  <c r="C83" i="16"/>
  <c r="C86" i="16"/>
  <c r="C90" i="16"/>
  <c r="C96" i="16"/>
  <c r="C99" i="16"/>
  <c r="C102" i="16"/>
  <c r="C105" i="16"/>
  <c r="C108" i="16"/>
  <c r="C10" i="16"/>
  <c r="C13" i="16"/>
  <c r="C16" i="16"/>
  <c r="C19" i="16"/>
  <c r="C28" i="16"/>
  <c r="C31" i="16"/>
  <c r="C34" i="16"/>
  <c r="C37" i="16"/>
  <c r="C40" i="16"/>
  <c r="C43" i="16"/>
  <c r="C54" i="16"/>
  <c r="C57" i="16"/>
  <c r="C60" i="16"/>
  <c r="C68" i="16"/>
  <c r="C128" i="16"/>
  <c r="C131" i="16"/>
  <c r="C134" i="16"/>
  <c r="C137" i="16"/>
  <c r="A76" i="16"/>
  <c r="A75" i="16"/>
  <c r="A2" i="22"/>
  <c r="A1" i="22"/>
  <c r="C120" i="16"/>
  <c r="C22" i="16" l="1"/>
  <c r="C139" i="16"/>
  <c r="C110" i="16"/>
  <c r="C92" i="16"/>
  <c r="C62" i="16"/>
  <c r="C45" i="16"/>
  <c r="C48" i="16" l="1"/>
  <c r="C65" i="16" s="1"/>
  <c r="C71" i="16" s="1"/>
  <c r="C122" i="16" s="1"/>
  <c r="C124" i="16" s="1"/>
  <c r="C142" i="16" s="1"/>
  <c r="C11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 Wennerstrand</author>
  </authors>
  <commentList>
    <comment ref="B9" authorId="0" shapeId="0" xr:uid="{00000000-0006-0000-0100-000001000000}">
      <text>
        <r>
          <rPr>
            <sz val="12"/>
            <color indexed="81"/>
            <rFont val="Times New Roman"/>
            <family val="1"/>
          </rPr>
          <t>Kyrkoavgift: 3010</t>
        </r>
      </text>
    </comment>
    <comment ref="B12" authorId="0" shapeId="0" xr:uid="{00000000-0006-0000-0100-000002000000}">
      <text>
        <r>
          <rPr>
            <sz val="12"/>
            <color indexed="81"/>
            <rFont val="Times New Roman"/>
            <family val="1"/>
          </rPr>
          <t>Församlingens kollekter: 3011</t>
        </r>
      </text>
    </comment>
    <comment ref="B15" authorId="0" shapeId="0" xr:uid="{00000000-0006-0000-0100-000003000000}">
      <text>
        <r>
          <rPr>
            <sz val="12"/>
            <color indexed="81"/>
            <rFont val="Times New Roman"/>
            <family val="1"/>
          </rPr>
          <t xml:space="preserve">Stiftskollekt: 3012
</t>
        </r>
        <r>
          <rPr>
            <b/>
            <i/>
            <sz val="12"/>
            <color indexed="81"/>
            <rFont val="Times New Roman"/>
            <family val="1"/>
          </rPr>
          <t>Denna summa redovisas även under kostnader (Stiftskollekt, stiftet). Summan skall vara lika stor, som summan under intäkter, men under kostnader skall den istället redovisas som ett negativt 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 xr:uid="{00000000-0006-0000-0100-000004000000}">
      <text>
        <r>
          <rPr>
            <b/>
            <sz val="12"/>
            <color indexed="81"/>
            <rFont val="Times New Roman"/>
            <family val="1"/>
          </rPr>
          <t>Huvudintäkter</t>
        </r>
        <r>
          <rPr>
            <sz val="12"/>
            <color indexed="81"/>
            <rFont val="Times New Roman"/>
            <family val="1"/>
          </rPr>
          <t xml:space="preserve">
Gåvor: 3013
Gåvor ändamålsbestämda medel: 3014
Gåvor för kyrkbygge: 3050
Votivljus etc.: 3060
Tilläggsanslag från stiftet: 3120
Övriga bidrag: 3140
Karitativ insamling: 3150
Boklåda: 3160
Basar: 3170
Kyrkkaffe: 3180
Kyrkliga förrättningar: 3190
</t>
        </r>
        <r>
          <rPr>
            <b/>
            <sz val="12"/>
            <color indexed="81"/>
            <rFont val="Times New Roman"/>
            <family val="1"/>
          </rPr>
          <t>Övriga församlingsintäkter</t>
        </r>
        <r>
          <rPr>
            <sz val="12"/>
            <color indexed="81"/>
            <rFont val="Times New Roman"/>
            <family val="1"/>
          </rPr>
          <t xml:space="preserve">
Hyresintäkter: 3911
Kurs-, reträtt- och lägerintäkter: 3912
Vinst avyttring av byggnader/mark: 3972
Vinst avyttring av inventarier: 3973
Erhållna statliga/kommunala bidrag: 3987
Övriga rörelseintäkter: 3999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 shapeId="0" xr:uid="{00000000-0006-0000-0100-000005000000}">
      <text>
        <r>
          <rPr>
            <sz val="12"/>
            <color indexed="81"/>
            <rFont val="Times New Roman"/>
            <family val="1"/>
          </rPr>
          <t xml:space="preserve">Hostior: 4001
Vin: 4002
Ljus: 4003 
Blommor: 4004
Liturgiska texter: 4005
Liturgiska inventarier: 4006
Trosundervisning: 4007
Konfirmation: 4008
Första kommunion: 4009
Läger och reträtt: 4010
Inköp boklåda: 4011
Inköp votivljus: 4012
Inköp kyrkkaffe: 4013
Inköp basar: 4014
Övriga gudstjänstkostnader: 4090
</t>
        </r>
        <r>
          <rPr>
            <b/>
            <i/>
            <sz val="12"/>
            <color indexed="81"/>
            <rFont val="Times New Roman"/>
            <family val="1"/>
          </rPr>
          <t xml:space="preserve">
Observera att stiftskollekten till stiftet, särredovisas under nästa post.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 xr:uid="{00000000-0006-0000-0100-000006000000}">
      <text>
        <r>
          <rPr>
            <sz val="12"/>
            <color indexed="81"/>
            <rFont val="Times New Roman"/>
            <family val="1"/>
          </rPr>
          <t xml:space="preserve">Stiftskollekt: 4095
</t>
        </r>
        <r>
          <rPr>
            <b/>
            <sz val="12"/>
            <color indexed="81"/>
            <rFont val="Times New Roman"/>
            <family val="1"/>
          </rPr>
          <t>Insamlade stiftskollekter redovisas under intäkter, men eftersom stiftskollekten skall vidare till stiftet, skall samma summa även redovisas här, fast som negativt 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 xr:uid="{00000000-0006-0000-0100-000007000000}">
      <text>
        <r>
          <rPr>
            <sz val="12"/>
            <color indexed="81"/>
            <rFont val="Times New Roman"/>
            <family val="1"/>
          </rPr>
          <t>Tomträttsavgäld/arrende: 5110
El: 5120
Värme: 5130
Vatten och avlopp: 5140
Städning och renhållning: 5160
Reparation och underhåll av fastighet: 5170
Övriga fastighetskostnader: 5190
Fastighetsskatt: 5191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36" authorId="0" shapeId="0" xr:uid="{00000000-0006-0000-0100-000008000000}">
      <text>
        <r>
          <rPr>
            <b/>
            <sz val="12"/>
            <color indexed="81"/>
            <rFont val="Times New Roman"/>
            <family val="1"/>
          </rPr>
          <t xml:space="preserve">Lokalkostnader  </t>
        </r>
        <r>
          <rPr>
            <sz val="12"/>
            <color indexed="81"/>
            <rFont val="Times New Roman"/>
            <family val="1"/>
          </rPr>
          <t xml:space="preserve">                               </t>
        </r>
        <r>
          <rPr>
            <b/>
            <sz val="12"/>
            <color indexed="81"/>
            <rFont val="Times New Roman"/>
            <family val="1"/>
          </rPr>
          <t>Kontorsmaterial och trycksaker</t>
        </r>
        <r>
          <rPr>
            <sz val="12"/>
            <color indexed="81"/>
            <rFont val="Times New Roman"/>
            <family val="1"/>
          </rPr>
          <t xml:space="preserve">             
Lokalhyra: 5010                                   Kontorsmaterial: 6110
Hyra för garage/parkering: 5012           Kuvert, brevpapper: 6120
Övriga lokalkostnader: 5090                 Kopiator: 6140                                                        
                                                            Trycksaker: 6150
</t>
        </r>
        <r>
          <rPr>
            <b/>
            <sz val="12"/>
            <color indexed="81"/>
            <rFont val="Times New Roman"/>
            <family val="1"/>
          </rPr>
          <t xml:space="preserve">Förbrukningsinventarier-/material </t>
        </r>
        <r>
          <rPr>
            <sz val="12"/>
            <color indexed="81"/>
            <rFont val="Times New Roman"/>
            <family val="1"/>
          </rPr>
          <t xml:space="preserve">    </t>
        </r>
        <r>
          <rPr>
            <b/>
            <sz val="12"/>
            <color indexed="81"/>
            <rFont val="Times New Roman"/>
            <family val="1"/>
          </rPr>
          <t xml:space="preserve">        </t>
        </r>
        <r>
          <rPr>
            <sz val="12"/>
            <color indexed="81"/>
            <rFont val="Times New Roman"/>
            <family val="1"/>
          </rPr>
          <t xml:space="preserve">                       
Förbrukningsinventarier: 5410               </t>
        </r>
        <r>
          <rPr>
            <b/>
            <sz val="12"/>
            <color indexed="81"/>
            <rFont val="Times New Roman"/>
            <family val="1"/>
          </rPr>
          <t>Tele och post</t>
        </r>
        <r>
          <rPr>
            <sz val="12"/>
            <color indexed="81"/>
            <rFont val="Times New Roman"/>
            <family val="1"/>
          </rPr>
          <t xml:space="preserve">
Förbrukningsmaterial: 5460                   Telefon, fax, TV: 6200  
                                                             Mobiltelefon (hårdvara): 6205  
</t>
        </r>
        <r>
          <rPr>
            <b/>
            <sz val="12"/>
            <color indexed="81"/>
            <rFont val="Times New Roman"/>
            <family val="1"/>
          </rPr>
          <t xml:space="preserve">Kostnader för transportmedel </t>
        </r>
        <r>
          <rPr>
            <sz val="12"/>
            <color indexed="81"/>
            <rFont val="Times New Roman"/>
            <family val="1"/>
          </rPr>
          <t xml:space="preserve">           Internet: 6210      
Drivmedel för personbilar: 5611             Hemsida: 6215                         
Försäkring och skatt för bilar: 5612        IT: 6220
Reparation/underhåll av bilar: 5613         Porto: 6250
Leasing av personbilar: 5615                   
Trängselskatt: 5616                                </t>
        </r>
        <r>
          <rPr>
            <b/>
            <sz val="12"/>
            <color indexed="81"/>
            <rFont val="Times New Roman"/>
            <family val="1"/>
          </rPr>
          <t>Företagsförsäkring/övr. riskkostnader</t>
        </r>
        <r>
          <rPr>
            <sz val="12"/>
            <color indexed="81"/>
            <rFont val="Times New Roman"/>
            <family val="1"/>
          </rPr>
          <t xml:space="preserve">    
Övriga personbilskostnader: 5619           Företagsförsäkring: 6310
                                                              Förluster på kundfordringar: 6350
</t>
        </r>
        <r>
          <rPr>
            <b/>
            <sz val="12"/>
            <color indexed="81"/>
            <rFont val="Times New Roman"/>
            <family val="1"/>
          </rPr>
          <t>Frakter och transporter</t>
        </r>
        <r>
          <rPr>
            <sz val="12"/>
            <color indexed="81"/>
            <rFont val="Times New Roman"/>
            <family val="1"/>
          </rPr>
          <t xml:space="preserve">                       Kostnader för bevakning och larm: 6370            
Frakt: 5710                                                              
Flyttkostnader: 5720                              </t>
        </r>
        <r>
          <rPr>
            <b/>
            <sz val="12"/>
            <color indexed="81"/>
            <rFont val="Times New Roman"/>
            <family val="1"/>
          </rPr>
          <t>Förvaltningskostnader</t>
        </r>
        <r>
          <rPr>
            <sz val="12"/>
            <color indexed="81"/>
            <rFont val="Times New Roman"/>
            <family val="1"/>
          </rPr>
          <t xml:space="preserve">                         
                                                              Revision: 6421                     
</t>
        </r>
        <r>
          <rPr>
            <b/>
            <sz val="12"/>
            <color indexed="81"/>
            <rFont val="Times New Roman"/>
            <family val="1"/>
          </rPr>
          <t xml:space="preserve">Resekostnader                                    </t>
        </r>
        <r>
          <rPr>
            <sz val="12"/>
            <color indexed="81"/>
            <rFont val="Times New Roman"/>
            <family val="1"/>
          </rPr>
          <t>Revisionskonsultationer: 6422</t>
        </r>
        <r>
          <rPr>
            <b/>
            <sz val="12"/>
            <color indexed="81"/>
            <rFont val="Times New Roman"/>
            <family val="1"/>
          </rPr>
          <t xml:space="preserve"> </t>
        </r>
        <r>
          <rPr>
            <sz val="12"/>
            <color indexed="81"/>
            <rFont val="Times New Roman"/>
            <family val="1"/>
          </rPr>
          <t xml:space="preserve">
Resekostnader: 5800                             Övriga förvaltningskostnader: 6490                       
Fakturerade resekostnader: 5801                         
Hyrbilskostnader: 5820                         </t>
        </r>
        <r>
          <rPr>
            <b/>
            <sz val="12"/>
            <color indexed="81"/>
            <rFont val="Times New Roman"/>
            <family val="1"/>
          </rPr>
          <t xml:space="preserve"> Övriga externa tjänster </t>
        </r>
        <r>
          <rPr>
            <sz val="12"/>
            <color indexed="81"/>
            <rFont val="Times New Roman"/>
            <family val="1"/>
          </rPr>
          <t xml:space="preserve">                      
Kost och logi: 5830                                Redovisningstjänster: 6530                   
                                                              IT-tjänster: 6540
</t>
        </r>
        <r>
          <rPr>
            <b/>
            <sz val="12"/>
            <color indexed="81"/>
            <rFont val="Times New Roman"/>
            <family val="1"/>
          </rPr>
          <t xml:space="preserve">Reklam och PR                                    </t>
        </r>
        <r>
          <rPr>
            <sz val="12"/>
            <color indexed="81"/>
            <rFont val="Times New Roman"/>
            <family val="1"/>
          </rPr>
          <t xml:space="preserve">Serviceavgifter-/avtal: 6560
Annonsering: 5910                                  Bankkostnader: 6570
Församlingsblad och annonser etc.: 5911  
Brochyrer och affisher etc.: 5930            </t>
        </r>
        <r>
          <rPr>
            <b/>
            <sz val="12"/>
            <color indexed="81"/>
            <rFont val="Times New Roman"/>
            <family val="1"/>
          </rPr>
          <t xml:space="preserve"> Övriga externa kostnader</t>
        </r>
        <r>
          <rPr>
            <sz val="12"/>
            <color indexed="81"/>
            <rFont val="Times New Roman"/>
            <family val="1"/>
          </rPr>
          <t xml:space="preserve">
Utställningar och mässor: 5940                Böcker och tidningar: 6970
                                                               Föreningsavgifter: 6980
</t>
        </r>
        <r>
          <rPr>
            <b/>
            <sz val="12"/>
            <color indexed="81"/>
            <rFont val="Times New Roman"/>
            <family val="1"/>
          </rPr>
          <t xml:space="preserve">Övriga försäljningskostnader              </t>
        </r>
        <r>
          <rPr>
            <sz val="12"/>
            <color indexed="81"/>
            <rFont val="Times New Roman"/>
            <family val="1"/>
          </rPr>
          <t xml:space="preserve">Övriga externa kostnader: 6990
Representation: 6070                               Lämnade bidrag och gåvor: 6993
                                                               Bidrag till nationella missioner: 6994 
</t>
        </r>
        <r>
          <rPr>
            <b/>
            <sz val="12"/>
            <color indexed="81"/>
            <rFont val="Times New Roman"/>
            <family val="1"/>
          </rPr>
          <t xml:space="preserve">
</t>
        </r>
        <r>
          <rPr>
            <sz val="12"/>
            <color indexed="81"/>
            <rFont val="Times New Roman"/>
            <family val="1"/>
          </rPr>
          <t xml:space="preserve">
</t>
        </r>
      </text>
    </comment>
    <comment ref="B39" authorId="0" shapeId="0" xr:uid="{00000000-0006-0000-0100-000009000000}">
      <text>
        <r>
          <rPr>
            <b/>
            <sz val="12"/>
            <color indexed="81"/>
            <rFont val="Times New Roman"/>
            <family val="1"/>
          </rPr>
          <t>Löner</t>
        </r>
        <r>
          <rPr>
            <sz val="12"/>
            <color indexed="81"/>
            <rFont val="Times New Roman"/>
            <family val="1"/>
          </rPr>
          <t xml:space="preserve">
Löner till tjänstemän: 7210
Löner till timanställda: 7211
Lönebidrag: 7240
Sjuklöner: 7281
Semesterlöner: 7285
</t>
        </r>
        <r>
          <rPr>
            <b/>
            <sz val="12"/>
            <color indexed="81"/>
            <rFont val="Times New Roman"/>
            <family val="1"/>
          </rPr>
          <t>Kostnadsersättningar och förmåner</t>
        </r>
        <r>
          <rPr>
            <sz val="12"/>
            <color indexed="81"/>
            <rFont val="Times New Roman"/>
            <family val="1"/>
          </rPr>
          <t xml:space="preserve">
Bilersättningar: 7330
Skattefria bilersättningar: 7331
Skattepliktiga bilersättningar: 7332
Kostnadsersättningar: 7340
</t>
        </r>
        <r>
          <rPr>
            <b/>
            <sz val="12"/>
            <color indexed="81"/>
            <rFont val="Times New Roman"/>
            <family val="1"/>
          </rPr>
          <t>Pensionskostnader</t>
        </r>
        <r>
          <rPr>
            <sz val="12"/>
            <color indexed="81"/>
            <rFont val="Times New Roman"/>
            <family val="1"/>
          </rPr>
          <t xml:space="preserve">
Pensionskostnader: 7400
</t>
        </r>
        <r>
          <rPr>
            <b/>
            <sz val="12"/>
            <color indexed="81"/>
            <rFont val="Times New Roman"/>
            <family val="1"/>
          </rPr>
          <t xml:space="preserve">
Sociala och andra avgifter enligt lag</t>
        </r>
        <r>
          <rPr>
            <sz val="12"/>
            <color indexed="81"/>
            <rFont val="Times New Roman"/>
            <family val="1"/>
          </rPr>
          <t xml:space="preserve">
Lagstadgade sociala avgifter: 7510
Särskild löneskatt: 7530
</t>
        </r>
        <r>
          <rPr>
            <b/>
            <sz val="12"/>
            <color indexed="81"/>
            <rFont val="Times New Roman"/>
            <family val="1"/>
          </rPr>
          <t>Övriga personalkostnader</t>
        </r>
        <r>
          <rPr>
            <sz val="12"/>
            <color indexed="81"/>
            <rFont val="Times New Roman"/>
            <family val="1"/>
          </rPr>
          <t xml:space="preserve">
Kursavgifter/utbildning: 7610
Hälsovård: 7620
Friskvård: 7624
Personalrepresentation: 7630
Tjänstekläder: 7640
Övriga personalkostnader: 7699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2" authorId="0" shapeId="0" xr:uid="{00000000-0006-0000-0100-00000A000000}">
      <text>
        <r>
          <rPr>
            <sz val="12"/>
            <color indexed="81"/>
            <rFont val="Times New Roman"/>
            <family val="1"/>
          </rPr>
          <t>Avskrivningar byggnader: 7821
Avskrivningar markanläggningar: 7824
Avskrivningar inventarier: 7832
Avskrivningar bilar: 7834
Avskrivningar datorer: 7835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3" authorId="0" shapeId="0" xr:uid="{00000000-0006-0000-0100-00000B000000}">
      <text>
        <r>
          <rPr>
            <sz val="12"/>
            <color indexed="81"/>
            <rFont val="Times New Roman"/>
            <family val="1"/>
          </rPr>
          <t xml:space="preserve">Vinst avyttring värdepapper: 8221
Förlust avyttring värdepapper: 8222
</t>
        </r>
      </text>
    </comment>
    <comment ref="B56" authorId="0" shapeId="0" xr:uid="{00000000-0006-0000-0100-00000C000000}">
      <text>
        <r>
          <rPr>
            <sz val="12"/>
            <color indexed="81"/>
            <rFont val="Times New Roman"/>
            <family val="1"/>
          </rPr>
          <t>Ränteintäkter: 8310
Utdelningar: 8340
Övriga finansiella intäkter: 8390
Extraordinära intäkter: 8395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0" shapeId="0" xr:uid="{00000000-0006-0000-0100-00000D000000}">
      <text>
        <r>
          <rPr>
            <sz val="12"/>
            <color indexed="81"/>
            <rFont val="Times New Roman"/>
            <family val="1"/>
          </rPr>
          <t>Räntekostnader: 8420
Extraordinära kostnader: 8450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7" authorId="0" shapeId="0" xr:uid="{00000000-0006-0000-0100-00000E000000}">
      <text>
        <r>
          <rPr>
            <sz val="12"/>
            <color indexed="81"/>
            <rFont val="Times New Roman"/>
            <family val="1"/>
          </rPr>
          <t>Skatter som belastar årets resultat: 8910</t>
        </r>
      </text>
    </comment>
    <comment ref="B71" authorId="0" shapeId="0" xr:uid="{00000000-0006-0000-0100-00000F000000}">
      <text>
        <r>
          <rPr>
            <sz val="12"/>
            <color indexed="81"/>
            <rFont val="Times New Roman"/>
            <family val="1"/>
          </rPr>
          <t>Årets resultat: 8999</t>
        </r>
      </text>
    </comment>
    <comment ref="B82" authorId="0" shapeId="0" xr:uid="{00000000-0006-0000-0100-000010000000}">
      <text>
        <r>
          <rPr>
            <sz val="12"/>
            <color indexed="81"/>
            <rFont val="Times New Roman"/>
            <family val="1"/>
          </rPr>
          <t>Byggnader: 1110
Ackumulerade avskrivningar på byggnader: 1119
Markanläggningar: 1150
Ackumulerade avskrivningar på markanläggningar: 1159</t>
        </r>
      </text>
    </comment>
    <comment ref="B85" authorId="0" shapeId="0" xr:uid="{00000000-0006-0000-0100-000011000000}">
      <text>
        <r>
          <rPr>
            <sz val="12"/>
            <color indexed="81"/>
            <rFont val="Times New Roman"/>
            <family val="1"/>
          </rPr>
          <t>Inventarier och verktyg: 1220
Ackumulerade avskrivningar på inventarier/verktyg: 1229
Bilar: 1240
Ackumulerade avskrivningar på bilar: 1249
Datorer: 1250
Ackumlerade avskrivningar på datorer: 1259
Konst och liknande tillgångar: 1291
Antika liturgiska böcker och textilier: 1292</t>
        </r>
      </text>
    </comment>
    <comment ref="B89" authorId="0" shapeId="0" xr:uid="{00000000-0006-0000-0100-000012000000}">
      <text>
        <r>
          <rPr>
            <sz val="12"/>
            <color indexed="81"/>
            <rFont val="Times New Roman"/>
            <family val="1"/>
          </rPr>
          <t>Andelar i börsnoterade bolag (värdepapper): 1351
Andelar i aktiefonder: 1352
Obligationer: 1353
Andelar i bostadsrättsföreningar: 1354
Andra långfristiga fordringar: 1380</t>
        </r>
      </text>
    </comment>
    <comment ref="B95" authorId="0" shapeId="0" xr:uid="{00000000-0006-0000-0100-000013000000}">
      <text>
        <r>
          <rPr>
            <sz val="12"/>
            <color indexed="81"/>
            <rFont val="Times New Roman"/>
            <family val="1"/>
          </rPr>
          <t>Lager: 1400
Förändring av lager: 1429</t>
        </r>
      </text>
    </comment>
    <comment ref="B98" authorId="0" shapeId="0" xr:uid="{00000000-0006-0000-0100-000014000000}">
      <text>
        <r>
          <rPr>
            <sz val="12"/>
            <color indexed="81"/>
            <rFont val="Times New Roman"/>
            <family val="1"/>
          </rPr>
          <t>Kundfordringar: 1510
Osäkra kundfordringar: 1515</t>
        </r>
      </text>
    </comment>
    <comment ref="B101" authorId="0" shapeId="0" xr:uid="{00000000-0006-0000-0100-000015000000}">
      <text>
        <r>
          <rPr>
            <sz val="12"/>
            <color indexed="81"/>
            <rFont val="Times New Roman"/>
            <family val="1"/>
          </rPr>
          <t>Kortfristiga fordringar hos anställda: 1610
Reseförskott: 1611
Övriga förskott: 1613
Avräkning för skatter och avgifter (skattekonto): 1630
Skattefordringar: 1640
Andra kortfristiga fordringar: 1680
Att vidarefakturera: 1682</t>
        </r>
      </text>
    </comment>
    <comment ref="B104" authorId="0" shapeId="0" xr:uid="{00000000-0006-0000-0100-000016000000}">
      <text>
        <r>
          <rPr>
            <sz val="12"/>
            <color indexed="81"/>
            <rFont val="Times New Roman"/>
            <family val="1"/>
          </rPr>
          <t>Förutbetalda hyreskostnader: 1710
Upplupna hyresintäkter: 1750
Övriga förutbetalda kostnader och upplupna intäkter: 1790</t>
        </r>
      </text>
    </comment>
    <comment ref="B107" authorId="0" shapeId="0" xr:uid="{00000000-0006-0000-0100-000017000000}">
      <text>
        <r>
          <rPr>
            <sz val="12"/>
            <color indexed="81"/>
            <rFont val="Times New Roman"/>
            <family val="1"/>
          </rPr>
          <t>Kassa: 1910
Plusgiro: 1920
Bankgiro/Checkräkning: 1930
Övriga bankkonton: 1940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9" authorId="0" shapeId="0" xr:uid="{00000000-0006-0000-0100-000018000000}">
      <text>
        <r>
          <rPr>
            <sz val="12"/>
            <color indexed="81"/>
            <rFont val="Times New Roman"/>
            <family val="1"/>
          </rPr>
          <t xml:space="preserve">Eget kapital: 2060
Ändamålsbestämda medel: 2070
</t>
        </r>
        <r>
          <rPr>
            <b/>
            <sz val="12"/>
            <color indexed="81"/>
            <rFont val="Times New Roman"/>
            <family val="1"/>
          </rPr>
          <t>Årets resultat redovisas nedan, och fylls i automatiskt, efter att resultatrapporten ifyllts.</t>
        </r>
        <r>
          <rPr>
            <sz val="12"/>
            <color indexed="81"/>
            <rFont val="Times New Roman"/>
            <family val="1"/>
          </rPr>
          <t xml:space="preserve">
</t>
        </r>
      </text>
    </comment>
    <comment ref="B122" authorId="0" shapeId="0" xr:uid="{00000000-0006-0000-0100-000019000000}">
      <text>
        <r>
          <rPr>
            <sz val="12"/>
            <color indexed="81"/>
            <rFont val="Times New Roman"/>
            <family val="1"/>
          </rPr>
          <t>Årets resultat: 2069</t>
        </r>
        <r>
          <rPr>
            <b/>
            <sz val="12"/>
            <color indexed="81"/>
            <rFont val="Times New Roman"/>
            <family val="1"/>
          </rPr>
          <t xml:space="preserve">
Kommentar: Årets resultat, fylls här i automatiskt, efter att resultaträkningen är komplett.</t>
        </r>
      </text>
    </comment>
    <comment ref="B127" authorId="0" shapeId="0" xr:uid="{00000000-0006-0000-0100-00001A000000}">
      <text>
        <r>
          <rPr>
            <sz val="12"/>
            <color indexed="81"/>
            <rFont val="Times New Roman"/>
            <family val="1"/>
          </rPr>
          <t>Checkräkningskredit: 2330
Andra långfristiga skulder till kreditinstitut: 2350
Fastighetslån, långfristig del: 2351
Långfristiga skulder till stiftet: 2361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0" authorId="0" shapeId="0" xr:uid="{00000000-0006-0000-0100-00001B000000}">
      <text>
        <r>
          <rPr>
            <b/>
            <sz val="12"/>
            <color indexed="81"/>
            <rFont val="Times New Roman"/>
            <family val="1"/>
          </rPr>
          <t>Kortfristiga skulder till kreditinstitut, kunder och leverantörer</t>
        </r>
        <r>
          <rPr>
            <sz val="12"/>
            <color indexed="81"/>
            <rFont val="Times New Roman"/>
            <family val="1"/>
          </rPr>
          <t xml:space="preserve">
Andra kortfristiga skulder till kreditinstitut: 2410
Ej firade mässtipendier: 2422
Leverantörsskulder: 2440
Andra övriga kortfristiga skulder: 2499
</t>
        </r>
        <r>
          <rPr>
            <b/>
            <sz val="12"/>
            <color indexed="81"/>
            <rFont val="Times New Roman"/>
            <family val="1"/>
          </rPr>
          <t>Personalens skatter, avgifter och löneavdrag</t>
        </r>
        <r>
          <rPr>
            <sz val="12"/>
            <color indexed="81"/>
            <rFont val="Times New Roman"/>
            <family val="1"/>
          </rPr>
          <t xml:space="preserve">
Personalskatt: 2710
Lagstadgade sociala avgifter: 2730
Utmätning i lön: 2750
Övriga löneavdrag: 2790
</t>
        </r>
        <r>
          <rPr>
            <b/>
            <sz val="12"/>
            <color indexed="81"/>
            <rFont val="Times New Roman"/>
            <family val="1"/>
          </rPr>
          <t>Övriga kortfristiga skulder</t>
        </r>
        <r>
          <rPr>
            <sz val="12"/>
            <color indexed="81"/>
            <rFont val="Times New Roman"/>
            <family val="1"/>
          </rPr>
          <t xml:space="preserve">
Kortfristiga låneskulder: 2840
Insamlade medel stiftskollekter: 2850
Övriga kortfristiga skulder: 2890
Yttre reparationsfond: 2892</t>
        </r>
      </text>
    </comment>
    <comment ref="B133" authorId="0" shapeId="0" xr:uid="{00000000-0006-0000-0100-00001C000000}">
      <text>
        <r>
          <rPr>
            <sz val="12"/>
            <color indexed="81"/>
            <rFont val="Times New Roman"/>
            <family val="1"/>
          </rPr>
          <t>Skatteskulder: 2510
Beräknad fastighetsskatt-/avgift: 2513
Beräknad särskild löneskatt på pensionskostnader: 2514
Beräknad utländsk skatt:  2517</t>
        </r>
      </text>
    </comment>
    <comment ref="B136" authorId="0" shapeId="0" xr:uid="{00000000-0006-0000-0100-00001D000000}">
      <text>
        <r>
          <rPr>
            <sz val="12"/>
            <color indexed="81"/>
            <rFont val="Times New Roman"/>
            <family val="1"/>
          </rPr>
          <t>Upplupna löner: 2910
Upplupna semesterlöner: 2920
Upplupna lagstadgade sociala och andra avgifter: 2940
Övriga upplupna kostnader och förutbetalda intäkter: 2990</t>
        </r>
      </text>
    </comment>
  </commentList>
</comments>
</file>

<file path=xl/sharedStrings.xml><?xml version="1.0" encoding="utf-8"?>
<sst xmlns="http://schemas.openxmlformats.org/spreadsheetml/2006/main" count="145" uniqueCount="117">
  <si>
    <t xml:space="preserve"> </t>
  </si>
  <si>
    <t>ÅRETS RESULTAT</t>
  </si>
  <si>
    <t xml:space="preserve">      </t>
  </si>
  <si>
    <t>Resultat från övriga värdepapper</t>
  </si>
  <si>
    <t>Vidi:                                                                                                                                          den</t>
  </si>
  <si>
    <t xml:space="preserve"> Kr</t>
  </si>
  <si>
    <t>FÖRSAMLINGENS RÖRELSERESULTAT</t>
  </si>
  <si>
    <t>Biskopens namnunderskrift:</t>
  </si>
  <si>
    <t>FÖRSAMLINGENS INTÄKTER</t>
  </si>
  <si>
    <t>Summa Resultat från övriga värdepapper</t>
  </si>
  <si>
    <t>Årets skattekostnad</t>
  </si>
  <si>
    <t>Summa Årets skattekostnad</t>
  </si>
  <si>
    <t>FÖRSAMLINGENS RESULTAT EFTER FINANSIELLA POSTER</t>
  </si>
  <si>
    <t>Gudstjänst och undervisning</t>
  </si>
  <si>
    <t>Summa Gudstjänst och undervisning</t>
  </si>
  <si>
    <t>Kr</t>
  </si>
  <si>
    <t>TILLGÅNGAR</t>
  </si>
  <si>
    <t>ANLÄGGNINGSTILLGÅNGAR</t>
  </si>
  <si>
    <t>Byggnader och mark</t>
  </si>
  <si>
    <t>Summa Byggnader och mark</t>
  </si>
  <si>
    <t>Maskiner och inventarier</t>
  </si>
  <si>
    <t>Summa Maskiner och inventarier</t>
  </si>
  <si>
    <t>Finansiella anläggningstillgångar</t>
  </si>
  <si>
    <t>OMSÄTTNINGSTILLGÅNGAR</t>
  </si>
  <si>
    <t>Lager</t>
  </si>
  <si>
    <t>Summa Lager</t>
  </si>
  <si>
    <t>Kundfordringar</t>
  </si>
  <si>
    <t>Övriga kortfristiga fordringar</t>
  </si>
  <si>
    <t>Summa Övriga kortfristiga fordringar</t>
  </si>
  <si>
    <t>Förutbetalda kostnader och upplupna intäkter</t>
  </si>
  <si>
    <t>Kassa och bank</t>
  </si>
  <si>
    <t>Summa Kassa och bank</t>
  </si>
  <si>
    <t>EGET KAPITAL &amp; SKULDER</t>
  </si>
  <si>
    <t>EGET KAPITAL</t>
  </si>
  <si>
    <t>SKULDER</t>
  </si>
  <si>
    <t>Långfristiga skulder</t>
  </si>
  <si>
    <t>Summa Långfristiga skulder</t>
  </si>
  <si>
    <t>Skatteskulder</t>
  </si>
  <si>
    <t>Summa Skatteskulder</t>
  </si>
  <si>
    <t>Upplupna kostnader och förutbetalda intäkter</t>
  </si>
  <si>
    <t>Summa Upplupna kostnader och förutbetalda intäkter</t>
  </si>
  <si>
    <t>SUMMA ANLÄGGNINGSTILLGÅNGAR</t>
  </si>
  <si>
    <t>SUMMA OMSÄTTNINGSTILLGÅNGAR</t>
  </si>
  <si>
    <t>SUMMA TILLGÅNGAR</t>
  </si>
  <si>
    <t>SUMMA EGET KAPITAL</t>
  </si>
  <si>
    <t>SUMMA SKULDER</t>
  </si>
  <si>
    <t>SUMMA EGET KAPITAL &amp; SKULDER</t>
  </si>
  <si>
    <t>Summa Finansiella anläggningstillgångar</t>
  </si>
  <si>
    <t>EKONOMIRÅDETS NAMNUNDERSKRIFTER</t>
  </si>
  <si>
    <t>Övriga ledamöter:</t>
  </si>
  <si>
    <t xml:space="preserve">                                                                                                                                          </t>
  </si>
  <si>
    <t>REVISORNS NAMNUNDERSKRIFT</t>
  </si>
  <si>
    <t>Årets resultat</t>
  </si>
  <si>
    <t>RESULTATRAPPORT</t>
  </si>
  <si>
    <t>Kyrkoherden (självskriven ordförande, enligt församlingsordningen):</t>
  </si>
  <si>
    <t>Katolska Biskopsämbetet</t>
  </si>
  <si>
    <r>
      <t xml:space="preserve">FÖRSAMLINGENS KOSTNADER </t>
    </r>
    <r>
      <rPr>
        <b/>
        <sz val="18"/>
        <color indexed="10"/>
        <rFont val="Times New Roman"/>
        <family val="1"/>
      </rPr>
      <t>*</t>
    </r>
    <r>
      <rPr>
        <b/>
        <sz val="18"/>
        <rFont val="Times New Roman"/>
        <family val="1"/>
      </rPr>
      <t>)</t>
    </r>
  </si>
  <si>
    <r>
      <t>Röda kommentarflikar i kalkylen</t>
    </r>
    <r>
      <rPr>
        <b/>
        <i/>
        <sz val="14"/>
        <rFont val="Times New Roman"/>
        <family val="1"/>
      </rPr>
      <t>: Refererar till Stiftets standardkontoplan.</t>
    </r>
  </si>
  <si>
    <t>Kyrkoavgift</t>
  </si>
  <si>
    <t>Summa Kyrkoavgift</t>
  </si>
  <si>
    <t>Församlingens kollekter</t>
  </si>
  <si>
    <t>Summa Församlingens kollekter</t>
  </si>
  <si>
    <t>Stiftskollekt</t>
  </si>
  <si>
    <t>Summa Stiftskollekt</t>
  </si>
  <si>
    <t>Församlingsintäkter</t>
  </si>
  <si>
    <t>Summa Församlingsintäkter</t>
  </si>
  <si>
    <t>SUMMA FÖRSAMLINGENS INTÄKTER</t>
  </si>
  <si>
    <t>SUMMA FÖRSAMLINGENS KOSTNADER</t>
  </si>
  <si>
    <t>Stiftskollekt, stiftet</t>
  </si>
  <si>
    <t>Summa Stiftskollekt, stiftet</t>
  </si>
  <si>
    <t>Fastighetskostnader</t>
  </si>
  <si>
    <t>Summa Fastighetskostnader</t>
  </si>
  <si>
    <t>Övriga externa kostnader</t>
  </si>
  <si>
    <t>Summa Övriga externa kostnader</t>
  </si>
  <si>
    <t>Avskrivningar</t>
  </si>
  <si>
    <t>Summa Avskrivningar</t>
  </si>
  <si>
    <t>FÖRSAMLINGENS RESULTAT FRÅN FINANSIELLA INTÄKTER OCH KOSTNADER</t>
  </si>
  <si>
    <t>S:A FÖRSAMLINGENS RESULTAT FRÅN FINANSIELLA INTÄKTER/KOSTNADER</t>
  </si>
  <si>
    <t>*) Kostnader skall ifyllas som negativa tal.</t>
  </si>
  <si>
    <t>Övriga ränteintäkter, liknande intäkter</t>
  </si>
  <si>
    <t>Summa Övriga ränteintäkter, liknande intäkter</t>
  </si>
  <si>
    <t>Räntekostnader och liknande kostnader</t>
  </si>
  <si>
    <t>Summa Räntekostnader och liknande kostnader</t>
  </si>
  <si>
    <t>MATERIELLA ANLÄGGNINGSTILLGÅNGAR</t>
  </si>
  <si>
    <t>FINANSIELLA ANLÄGGNINGSTILLGÅNGAR</t>
  </si>
  <si>
    <t>Eget kapital</t>
  </si>
  <si>
    <t>Summa Eget kapital</t>
  </si>
  <si>
    <t>Kortfristiga skulder</t>
  </si>
  <si>
    <t xml:space="preserve">Summa Kortfristiga skulder </t>
  </si>
  <si>
    <t>Av biskopen godkänd, auktoriserad/godkänd revisor:</t>
  </si>
  <si>
    <t>Summa Personalkostnader</t>
  </si>
  <si>
    <t>Summa Förutbetalda kostnader och upplupna intäkter</t>
  </si>
  <si>
    <t>Summa Kundfordringar</t>
  </si>
  <si>
    <t>BALANSRAPPORT</t>
  </si>
  <si>
    <t>Ekonomiavdelningen</t>
  </si>
  <si>
    <t>PERSONALKOSTNADER 2018</t>
  </si>
  <si>
    <t>OBSERVERA:</t>
  </si>
  <si>
    <t>Ekonomirådet avger årsbokslutet avseende år 2018 per den             /              -2019</t>
  </si>
  <si>
    <t>Min revisionsberättelse har lämnats den             /              -2019</t>
  </si>
  <si>
    <t>ÅRSBOKSLUT 2018</t>
  </si>
  <si>
    <t>Antalet anställda</t>
  </si>
  <si>
    <t>Lönebidrag (+)</t>
  </si>
  <si>
    <t>Sjuklöner</t>
  </si>
  <si>
    <t>Semesterlöner</t>
  </si>
  <si>
    <t>Skattepliktiga bilersättningar</t>
  </si>
  <si>
    <t>Övriga skattepliktiga ersättningar</t>
  </si>
  <si>
    <t>Bruttolön till tjänstemän (exkl. sociala avgifter)</t>
  </si>
  <si>
    <t>Bruttolön till timanställda (exkl. sociala avgifter)</t>
  </si>
  <si>
    <t>UNDERLAG FÖR STIFTETS MEDLEMSAVGIFT TILL ARBETSGIVARALLIANSEN</t>
  </si>
  <si>
    <t>Maximalt antalet anställda under 2018</t>
  </si>
  <si>
    <r>
      <t xml:space="preserve">Total personalkostnad </t>
    </r>
    <r>
      <rPr>
        <i/>
        <sz val="14"/>
        <rFont val="Times New Roman"/>
        <family val="1"/>
      </rPr>
      <t>(fylls i till höger per automatik, efter ifylld resulatrapport)</t>
    </r>
  </si>
  <si>
    <t>varav, ifylls manuellt:</t>
  </si>
  <si>
    <t>Summa skattepliktig bruttolön-/ersättning, exkl. sociala avgifter</t>
  </si>
  <si>
    <t>Stiftet behöver få uppgifter om utbetald skattepliktig bruttolön-/ersättning, samt även få uppgifter om maximala antalet enskilda anställda (som får skattepliktig lön/ersättning av församlingen) under året. Ovanstående uppgifter behövs för att stiftets totala medlems-/serviceavgift till Arbetsgivaralliansen ska bli korrekt. Totala personalkostnader fylls i det gråmarkerade fältet per automatik, efter att resultatrapporten (i fliken "Årsbokslut 2018") fyllts i. Vänligen, fyll i maximala antalet anställda i ovan gulmarkerade fält. Om församlingen inte haft några anställda fylls siffran "0" i, om församlingen har haft en anställd fylls siffran "1" i o.s.v. Specificera sedan total utbetald bruttolön till tjänstemän, bruttolön till timanställda, lönebidrag (+), sjuklöner, semesterlöner, skattepliktiga bilersättningar och övriga skattepliktiga ersättningar.</t>
  </si>
  <si>
    <r>
      <t xml:space="preserve">Personalkostnader </t>
    </r>
    <r>
      <rPr>
        <i/>
        <sz val="14"/>
        <color rgb="FFFF0000"/>
        <rFont val="Times New Roman"/>
        <family val="1"/>
      </rPr>
      <t>(se även fliken Personalkostnader 2018)</t>
    </r>
  </si>
  <si>
    <t>Församling, ort: Sankt Ansgars Katolska församling</t>
  </si>
  <si>
    <t>Organisationsnummer: 252002-8149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</si>
</sst>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k_r_-;\-* #,##0\ _k_r_-;_-* &quot;-&quot;\ _k_r_-;_-@_-"/>
    <numFmt numFmtId="165" formatCode="_-* #,##0.00\ _k_r_-;\-* #,##0.00\ _k_r_-;_-* &quot;-&quot;??\ _k_r_-;_-@_-"/>
    <numFmt numFmtId="166" formatCode="#,##0\ _k_r"/>
  </numFmts>
  <fonts count="29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  <font>
      <b/>
      <sz val="36"/>
      <name val="Times New Roman"/>
      <family val="1"/>
    </font>
    <font>
      <b/>
      <u/>
      <sz val="18"/>
      <name val="Times New Roman"/>
      <family val="1"/>
    </font>
    <font>
      <sz val="16"/>
      <name val="Times New Roman"/>
      <family val="1"/>
    </font>
    <font>
      <b/>
      <sz val="18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9"/>
      <color indexed="81"/>
      <name val="Tahoma"/>
      <family val="2"/>
    </font>
    <font>
      <b/>
      <sz val="12"/>
      <color indexed="81"/>
      <name val="Times New Roman"/>
      <family val="1"/>
    </font>
    <font>
      <sz val="12"/>
      <color indexed="81"/>
      <name val="Times New Roman"/>
      <family val="1"/>
    </font>
    <font>
      <sz val="9"/>
      <color indexed="81"/>
      <name val="Tahoma"/>
      <family val="2"/>
    </font>
    <font>
      <b/>
      <i/>
      <sz val="12"/>
      <color indexed="81"/>
      <name val="Times New Roman"/>
      <family val="1"/>
    </font>
    <font>
      <i/>
      <sz val="14"/>
      <name val="Times New Roman"/>
      <family val="1"/>
    </font>
    <font>
      <b/>
      <u/>
      <sz val="14"/>
      <name val="Times New Roman"/>
      <family val="1"/>
    </font>
    <font>
      <b/>
      <u/>
      <sz val="16"/>
      <name val="Times New Roman"/>
      <family val="1"/>
    </font>
    <font>
      <i/>
      <sz val="12"/>
      <name val="Times New Roman"/>
      <family val="1"/>
    </font>
    <font>
      <i/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/>
    <xf numFmtId="0" fontId="6" fillId="0" borderId="0" xfId="0" applyFont="1"/>
    <xf numFmtId="0" fontId="2" fillId="0" borderId="0" xfId="0" applyFont="1"/>
    <xf numFmtId="165" fontId="6" fillId="0" borderId="0" xfId="1" applyFont="1"/>
    <xf numFmtId="165" fontId="6" fillId="0" borderId="1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3" fontId="9" fillId="0" borderId="0" xfId="1" applyNumberFormat="1" applyFont="1" applyBorder="1"/>
    <xf numFmtId="165" fontId="9" fillId="0" borderId="0" xfId="1" applyFont="1" applyBorder="1"/>
    <xf numFmtId="0" fontId="9" fillId="0" borderId="0" xfId="0" applyFont="1" applyBorder="1"/>
    <xf numFmtId="165" fontId="10" fillId="0" borderId="0" xfId="1" applyFont="1"/>
    <xf numFmtId="165" fontId="5" fillId="0" borderId="0" xfId="1" applyFont="1"/>
    <xf numFmtId="165" fontId="4" fillId="0" borderId="0" xfId="1" applyFont="1"/>
    <xf numFmtId="0" fontId="6" fillId="0" borderId="0" xfId="0" applyFont="1" applyBorder="1"/>
    <xf numFmtId="0" fontId="6" fillId="0" borderId="0" xfId="0" applyFont="1" applyFill="1" applyBorder="1"/>
    <xf numFmtId="37" fontId="4" fillId="0" borderId="0" xfId="1" applyNumberFormat="1" applyFont="1" applyBorder="1"/>
    <xf numFmtId="166" fontId="4" fillId="0" borderId="0" xfId="0" applyNumberFormat="1" applyFont="1" applyBorder="1"/>
    <xf numFmtId="165" fontId="4" fillId="0" borderId="0" xfId="1" applyFont="1" applyBorder="1"/>
    <xf numFmtId="0" fontId="4" fillId="0" borderId="0" xfId="0" applyFont="1" applyBorder="1"/>
    <xf numFmtId="165" fontId="5" fillId="0" borderId="0" xfId="1" applyFont="1" applyBorder="1"/>
    <xf numFmtId="0" fontId="5" fillId="0" borderId="0" xfId="0" applyFont="1" applyBorder="1"/>
    <xf numFmtId="166" fontId="4" fillId="0" borderId="0" xfId="1" applyNumberFormat="1" applyFont="1" applyBorder="1"/>
    <xf numFmtId="0" fontId="6" fillId="0" borderId="0" xfId="0" applyFont="1" applyAlignment="1">
      <alignment horizontal="right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4" fillId="0" borderId="2" xfId="0" applyFont="1" applyBorder="1"/>
    <xf numFmtId="165" fontId="6" fillId="0" borderId="2" xfId="1" applyFont="1" applyBorder="1"/>
    <xf numFmtId="0" fontId="6" fillId="0" borderId="3" xfId="0" applyFont="1" applyBorder="1"/>
    <xf numFmtId="165" fontId="6" fillId="0" borderId="4" xfId="1" applyFont="1" applyBorder="1"/>
    <xf numFmtId="0" fontId="6" fillId="0" borderId="5" xfId="0" applyFont="1" applyBorder="1"/>
    <xf numFmtId="165" fontId="6" fillId="0" borderId="6" xfId="1" applyFont="1" applyBorder="1"/>
    <xf numFmtId="0" fontId="6" fillId="0" borderId="7" xfId="0" applyFont="1" applyBorder="1"/>
    <xf numFmtId="165" fontId="6" fillId="0" borderId="8" xfId="1" applyFont="1" applyBorder="1"/>
    <xf numFmtId="0" fontId="4" fillId="0" borderId="5" xfId="0" applyFont="1" applyBorder="1"/>
    <xf numFmtId="165" fontId="6" fillId="0" borderId="9" xfId="1" applyFont="1" applyBorder="1"/>
    <xf numFmtId="165" fontId="6" fillId="0" borderId="10" xfId="1" applyFont="1" applyBorder="1"/>
    <xf numFmtId="0" fontId="3" fillId="0" borderId="0" xfId="0" applyFont="1" applyFill="1" applyBorder="1"/>
    <xf numFmtId="166" fontId="3" fillId="2" borderId="11" xfId="1" applyNumberFormat="1" applyFont="1" applyFill="1" applyBorder="1"/>
    <xf numFmtId="0" fontId="11" fillId="0" borderId="0" xfId="0" applyFont="1"/>
    <xf numFmtId="0" fontId="3" fillId="2" borderId="0" xfId="0" applyFont="1" applyFill="1" applyBorder="1"/>
    <xf numFmtId="0" fontId="3" fillId="0" borderId="2" xfId="0" applyFont="1" applyFill="1" applyBorder="1"/>
    <xf numFmtId="0" fontId="3" fillId="0" borderId="12" xfId="0" applyFont="1" applyFill="1" applyBorder="1"/>
    <xf numFmtId="0" fontId="3" fillId="0" borderId="12" xfId="0" applyFont="1" applyBorder="1"/>
    <xf numFmtId="0" fontId="3" fillId="0" borderId="0" xfId="0" applyFont="1" applyBorder="1"/>
    <xf numFmtId="0" fontId="12" fillId="0" borderId="0" xfId="0" applyFont="1"/>
    <xf numFmtId="0" fontId="13" fillId="2" borderId="0" xfId="0" applyFont="1" applyFill="1"/>
    <xf numFmtId="166" fontId="13" fillId="2" borderId="11" xfId="0" applyNumberFormat="1" applyFont="1" applyFill="1" applyBorder="1"/>
    <xf numFmtId="0" fontId="11" fillId="2" borderId="13" xfId="0" applyFont="1" applyFill="1" applyBorder="1"/>
    <xf numFmtId="0" fontId="11" fillId="2" borderId="14" xfId="0" applyFont="1" applyFill="1" applyBorder="1"/>
    <xf numFmtId="166" fontId="13" fillId="2" borderId="11" xfId="1" applyNumberFormat="1" applyFont="1" applyFill="1" applyBorder="1"/>
    <xf numFmtId="166" fontId="7" fillId="2" borderId="11" xfId="1" applyNumberFormat="1" applyFont="1" applyFill="1" applyBorder="1"/>
    <xf numFmtId="166" fontId="11" fillId="2" borderId="15" xfId="1" applyNumberFormat="1" applyFont="1" applyFill="1" applyBorder="1"/>
    <xf numFmtId="166" fontId="6" fillId="0" borderId="0" xfId="1" applyNumberFormat="1" applyFont="1" applyFill="1" applyBorder="1"/>
    <xf numFmtId="166" fontId="6" fillId="0" borderId="0" xfId="1" applyNumberFormat="1" applyFont="1" applyBorder="1"/>
    <xf numFmtId="166" fontId="10" fillId="0" borderId="0" xfId="0" applyNumberFormat="1" applyFont="1"/>
    <xf numFmtId="166" fontId="6" fillId="0" borderId="12" xfId="1" applyNumberFormat="1" applyFont="1" applyFill="1" applyBorder="1"/>
    <xf numFmtId="166" fontId="6" fillId="0" borderId="2" xfId="1" applyNumberFormat="1" applyFont="1" applyFill="1" applyBorder="1"/>
    <xf numFmtId="0" fontId="14" fillId="0" borderId="0" xfId="0" applyFont="1"/>
    <xf numFmtId="0" fontId="3" fillId="0" borderId="7" xfId="0" applyFont="1" applyBorder="1"/>
    <xf numFmtId="0" fontId="3" fillId="0" borderId="5" xfId="0" applyFont="1" applyBorder="1"/>
    <xf numFmtId="0" fontId="3" fillId="0" borderId="16" xfId="0" applyFont="1" applyBorder="1"/>
    <xf numFmtId="0" fontId="3" fillId="0" borderId="1" xfId="0" applyFont="1" applyBorder="1"/>
    <xf numFmtId="0" fontId="15" fillId="0" borderId="0" xfId="0" applyFont="1"/>
    <xf numFmtId="165" fontId="6" fillId="0" borderId="0" xfId="1" applyFont="1" applyBorder="1"/>
    <xf numFmtId="0" fontId="8" fillId="0" borderId="0" xfId="0" applyFont="1"/>
    <xf numFmtId="0" fontId="13" fillId="0" borderId="0" xfId="0" applyFont="1"/>
    <xf numFmtId="0" fontId="16" fillId="0" borderId="0" xfId="0" applyFont="1"/>
    <xf numFmtId="0" fontId="6" fillId="0" borderId="2" xfId="0" applyFont="1" applyBorder="1"/>
    <xf numFmtId="0" fontId="11" fillId="2" borderId="17" xfId="0" applyFont="1" applyFill="1" applyBorder="1"/>
    <xf numFmtId="0" fontId="11" fillId="0" borderId="0" xfId="0" applyFont="1" applyFill="1" applyBorder="1"/>
    <xf numFmtId="166" fontId="11" fillId="2" borderId="18" xfId="1" applyNumberFormat="1" applyFont="1" applyFill="1" applyBorder="1"/>
    <xf numFmtId="0" fontId="3" fillId="0" borderId="19" xfId="0" applyFont="1" applyBorder="1"/>
    <xf numFmtId="0" fontId="8" fillId="0" borderId="7" xfId="0" applyFont="1" applyBorder="1"/>
    <xf numFmtId="0" fontId="8" fillId="0" borderId="5" xfId="0" applyFont="1" applyBorder="1"/>
    <xf numFmtId="166" fontId="6" fillId="0" borderId="0" xfId="1" applyNumberFormat="1" applyFont="1"/>
    <xf numFmtId="166" fontId="3" fillId="0" borderId="0" xfId="1" applyNumberFormat="1" applyFont="1" applyAlignment="1">
      <alignment horizontal="right"/>
    </xf>
    <xf numFmtId="166" fontId="6" fillId="0" borderId="0" xfId="0" applyNumberFormat="1" applyFont="1" applyFill="1" applyBorder="1"/>
    <xf numFmtId="166" fontId="6" fillId="0" borderId="0" xfId="1" applyNumberFormat="1" applyFont="1" applyAlignment="1">
      <alignment horizontal="right"/>
    </xf>
    <xf numFmtId="166" fontId="6" fillId="0" borderId="12" xfId="1" applyNumberFormat="1" applyFont="1" applyBorder="1"/>
    <xf numFmtId="166" fontId="11" fillId="2" borderId="20" xfId="1" applyNumberFormat="1" applyFont="1" applyFill="1" applyBorder="1"/>
    <xf numFmtId="166" fontId="9" fillId="0" borderId="0" xfId="1" applyNumberFormat="1" applyFont="1" applyBorder="1"/>
    <xf numFmtId="166" fontId="5" fillId="0" borderId="0" xfId="1" applyNumberFormat="1" applyFont="1"/>
    <xf numFmtId="166" fontId="6" fillId="0" borderId="2" xfId="1" applyNumberFormat="1" applyFont="1" applyBorder="1"/>
    <xf numFmtId="166" fontId="11" fillId="0" borderId="0" xfId="1" applyNumberFormat="1" applyFont="1" applyFill="1" applyBorder="1"/>
    <xf numFmtId="166" fontId="3" fillId="0" borderId="0" xfId="1" applyNumberFormat="1" applyFont="1" applyFill="1" applyBorder="1"/>
    <xf numFmtId="38" fontId="11" fillId="2" borderId="18" xfId="1" applyNumberFormat="1" applyFont="1" applyFill="1" applyBorder="1"/>
    <xf numFmtId="38" fontId="3" fillId="2" borderId="11" xfId="1" applyNumberFormat="1" applyFont="1" applyFill="1" applyBorder="1"/>
    <xf numFmtId="0" fontId="18" fillId="0" borderId="0" xfId="0" applyFont="1"/>
    <xf numFmtId="166" fontId="3" fillId="2" borderId="11" xfId="0" applyNumberFormat="1" applyFont="1" applyFill="1" applyBorder="1"/>
    <xf numFmtId="166" fontId="6" fillId="3" borderId="11" xfId="1" applyNumberFormat="1" applyFont="1" applyFill="1" applyBorder="1" applyAlignment="1" applyProtection="1">
      <alignment horizontal="right"/>
      <protection locked="0"/>
    </xf>
    <xf numFmtId="166" fontId="6" fillId="3" borderId="11" xfId="1" applyNumberFormat="1" applyFont="1" applyFill="1" applyBorder="1" applyProtection="1">
      <protection locked="0"/>
    </xf>
    <xf numFmtId="166" fontId="6" fillId="3" borderId="11" xfId="0" applyNumberFormat="1" applyFont="1" applyFill="1" applyBorder="1" applyProtection="1">
      <protection locked="0"/>
    </xf>
    <xf numFmtId="166" fontId="6" fillId="4" borderId="11" xfId="1" applyNumberFormat="1" applyFont="1" applyFill="1" applyBorder="1" applyAlignment="1" applyProtection="1">
      <alignment horizontal="right"/>
      <protection locked="0"/>
    </xf>
    <xf numFmtId="14" fontId="3" fillId="0" borderId="0" xfId="1" applyNumberFormat="1" applyFont="1" applyAlignment="1">
      <alignment horizontal="right"/>
    </xf>
    <xf numFmtId="14" fontId="3" fillId="0" borderId="0" xfId="1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5" fillId="0" borderId="0" xfId="0" applyFont="1"/>
    <xf numFmtId="49" fontId="6" fillId="3" borderId="11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49" fontId="3" fillId="0" borderId="0" xfId="1" applyNumberFormat="1" applyFont="1" applyAlignment="1">
      <alignment horizontal="right"/>
    </xf>
    <xf numFmtId="0" fontId="26" fillId="0" borderId="0" xfId="0" applyFont="1" applyAlignment="1">
      <alignment horizontal="left"/>
    </xf>
    <xf numFmtId="166" fontId="27" fillId="0" borderId="0" xfId="1" applyNumberFormat="1" applyFont="1" applyAlignment="1">
      <alignment horizontal="left"/>
    </xf>
    <xf numFmtId="166" fontId="6" fillId="0" borderId="0" xfId="1" applyNumberFormat="1" applyFont="1" applyFill="1"/>
    <xf numFmtId="166" fontId="3" fillId="5" borderId="11" xfId="1" applyNumberFormat="1" applyFont="1" applyFill="1" applyBorder="1"/>
    <xf numFmtId="164" fontId="6" fillId="3" borderId="11" xfId="1" applyNumberFormat="1" applyFont="1" applyFill="1" applyBorder="1" applyAlignment="1" applyProtection="1">
      <alignment horizontal="right"/>
      <protection locked="0"/>
    </xf>
    <xf numFmtId="166" fontId="6" fillId="5" borderId="11" xfId="1" applyNumberFormat="1" applyFont="1" applyFill="1" applyBorder="1" applyAlignment="1" applyProtection="1">
      <alignment horizontal="right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24" fillId="0" borderId="21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7200900</xdr:colOff>
      <xdr:row>6</xdr:row>
      <xdr:rowOff>0</xdr:rowOff>
    </xdr:to>
    <xdr:pic>
      <xdr:nvPicPr>
        <xdr:cNvPr id="13341" name="Picture 29" descr="01 - Logga Stockholms katolska stift - färg med svart ram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720090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showZeros="0" topLeftCell="A67" zoomScaleNormal="100" workbookViewId="0">
      <selection activeCell="B26" sqref="B26:C27"/>
    </sheetView>
  </sheetViews>
  <sheetFormatPr defaultRowHeight="18.75" x14ac:dyDescent="0.3"/>
  <cols>
    <col min="1" max="1" width="7.85546875" style="2" customWidth="1"/>
    <col min="2" max="2" width="114" style="2" customWidth="1"/>
    <col min="3" max="3" width="21.42578125" style="4" bestFit="1" customWidth="1"/>
    <col min="4" max="4" width="19" style="2" customWidth="1"/>
    <col min="5" max="16384" width="9.140625" style="2"/>
  </cols>
  <sheetData>
    <row r="1" spans="2:2" x14ac:dyDescent="0.3">
      <c r="B1" s="2" t="s">
        <v>0</v>
      </c>
    </row>
    <row r="7" spans="2:2" x14ac:dyDescent="0.3">
      <c r="B7" s="26" t="s">
        <v>94</v>
      </c>
    </row>
    <row r="14" spans="2:2" ht="45" x14ac:dyDescent="0.6">
      <c r="B14" s="63" t="s">
        <v>99</v>
      </c>
    </row>
    <row r="19" spans="1:4" ht="19.5" thickBot="1" x14ac:dyDescent="0.35"/>
    <row r="20" spans="1:4" x14ac:dyDescent="0.3">
      <c r="B20" s="33"/>
      <c r="C20" s="34"/>
    </row>
    <row r="21" spans="1:4" x14ac:dyDescent="0.3">
      <c r="B21" s="35"/>
      <c r="C21" s="36"/>
    </row>
    <row r="22" spans="1:4" x14ac:dyDescent="0.3">
      <c r="B22" s="113" t="s">
        <v>115</v>
      </c>
      <c r="C22" s="114"/>
    </row>
    <row r="23" spans="1:4" x14ac:dyDescent="0.3">
      <c r="B23" s="115"/>
      <c r="C23" s="116"/>
      <c r="D23" s="16"/>
    </row>
    <row r="24" spans="1:4" x14ac:dyDescent="0.3">
      <c r="B24" s="35"/>
      <c r="C24" s="36"/>
      <c r="D24" s="16"/>
    </row>
    <row r="25" spans="1:4" x14ac:dyDescent="0.3">
      <c r="B25" s="35"/>
      <c r="C25" s="36"/>
      <c r="D25" s="16"/>
    </row>
    <row r="26" spans="1:4" x14ac:dyDescent="0.3">
      <c r="B26" s="113" t="s">
        <v>116</v>
      </c>
      <c r="C26" s="114"/>
      <c r="D26" s="16"/>
    </row>
    <row r="27" spans="1:4" ht="19.5" thickBot="1" x14ac:dyDescent="0.35">
      <c r="B27" s="117"/>
      <c r="C27" s="118"/>
      <c r="D27" s="16"/>
    </row>
    <row r="32" spans="1:4" x14ac:dyDescent="0.3">
      <c r="A32" s="2" t="s">
        <v>0</v>
      </c>
    </row>
    <row r="38" spans="2:2" x14ac:dyDescent="0.3">
      <c r="B38" s="6"/>
    </row>
    <row r="39" spans="2:2" x14ac:dyDescent="0.3">
      <c r="B39" s="6"/>
    </row>
    <row r="40" spans="2:2" x14ac:dyDescent="0.3">
      <c r="B40" s="6"/>
    </row>
    <row r="41" spans="2:2" x14ac:dyDescent="0.3">
      <c r="B41" s="6"/>
    </row>
    <row r="42" spans="2:2" x14ac:dyDescent="0.3">
      <c r="B42" s="6"/>
    </row>
    <row r="43" spans="2:2" x14ac:dyDescent="0.3">
      <c r="B43" s="6"/>
    </row>
    <row r="44" spans="2:2" x14ac:dyDescent="0.3">
      <c r="B44" s="6"/>
    </row>
    <row r="45" spans="2:2" x14ac:dyDescent="0.3">
      <c r="B45" s="6"/>
    </row>
    <row r="46" spans="2:2" x14ac:dyDescent="0.3">
      <c r="B46" s="6"/>
    </row>
    <row r="47" spans="2:2" x14ac:dyDescent="0.3">
      <c r="B47" s="6"/>
    </row>
    <row r="48" spans="2:2" x14ac:dyDescent="0.3">
      <c r="B48" s="6"/>
    </row>
    <row r="49" spans="1:7" x14ac:dyDescent="0.3">
      <c r="B49" s="6"/>
    </row>
    <row r="50" spans="1:7" x14ac:dyDescent="0.3">
      <c r="B50" s="6"/>
    </row>
    <row r="51" spans="1:7" x14ac:dyDescent="0.3">
      <c r="B51" s="21"/>
      <c r="C51" s="69"/>
    </row>
    <row r="52" spans="1:7" ht="19.5" thickBot="1" x14ac:dyDescent="0.35">
      <c r="B52" s="31"/>
      <c r="C52" s="32"/>
    </row>
    <row r="53" spans="1:7" x14ac:dyDescent="0.3">
      <c r="B53" s="26" t="s">
        <v>55</v>
      </c>
    </row>
    <row r="56" spans="1:7" x14ac:dyDescent="0.3">
      <c r="B56" s="67" t="s">
        <v>4</v>
      </c>
      <c r="C56" s="5"/>
    </row>
    <row r="57" spans="1:7" x14ac:dyDescent="0.3">
      <c r="B57" s="26" t="s">
        <v>7</v>
      </c>
    </row>
    <row r="58" spans="1:7" x14ac:dyDescent="0.3">
      <c r="B58" s="6"/>
    </row>
    <row r="59" spans="1:7" s="8" customFormat="1" ht="17.25" x14ac:dyDescent="0.25">
      <c r="D59" s="12"/>
    </row>
    <row r="60" spans="1:7" s="8" customFormat="1" ht="17.25" x14ac:dyDescent="0.25">
      <c r="D60" s="12"/>
    </row>
    <row r="61" spans="1:7" s="8" customFormat="1" ht="17.25" x14ac:dyDescent="0.25">
      <c r="C61" s="11"/>
      <c r="D61" s="12"/>
      <c r="G61" s="8" t="s">
        <v>2</v>
      </c>
    </row>
    <row r="62" spans="1:7" s="9" customFormat="1" ht="17.25" x14ac:dyDescent="0.25">
      <c r="C62" s="13"/>
    </row>
    <row r="63" spans="1:7" s="9" customFormat="1" ht="17.25" x14ac:dyDescent="0.25">
      <c r="C63" s="13"/>
    </row>
    <row r="64" spans="1:7" x14ac:dyDescent="0.3">
      <c r="A64" s="1"/>
      <c r="B64" s="1"/>
      <c r="C64" s="14"/>
      <c r="D64" s="1"/>
    </row>
    <row r="65" spans="1:4" x14ac:dyDescent="0.3">
      <c r="A65" s="1"/>
      <c r="B65" s="1"/>
      <c r="C65" s="14"/>
      <c r="D65" s="1"/>
    </row>
    <row r="66" spans="1:4" x14ac:dyDescent="0.3">
      <c r="A66" s="1"/>
      <c r="B66" s="1"/>
      <c r="C66" s="14"/>
      <c r="D66" s="1"/>
    </row>
    <row r="67" spans="1:4" x14ac:dyDescent="0.3">
      <c r="B67" s="3"/>
      <c r="C67" s="15"/>
      <c r="D67" s="6"/>
    </row>
    <row r="68" spans="1:4" x14ac:dyDescent="0.3">
      <c r="B68" s="3"/>
      <c r="C68" s="15"/>
      <c r="D68" s="6"/>
    </row>
    <row r="69" spans="1:4" x14ac:dyDescent="0.3">
      <c r="B69" s="3"/>
      <c r="C69" s="15"/>
      <c r="D69" s="6"/>
    </row>
    <row r="70" spans="1:4" x14ac:dyDescent="0.3">
      <c r="B70" s="6"/>
      <c r="C70" s="18"/>
      <c r="D70" s="19"/>
    </row>
    <row r="71" spans="1:4" x14ac:dyDescent="0.3">
      <c r="B71" s="6"/>
      <c r="C71" s="20"/>
      <c r="D71" s="21"/>
    </row>
    <row r="72" spans="1:4" x14ac:dyDescent="0.3">
      <c r="B72" s="6"/>
      <c r="C72" s="20"/>
      <c r="D72" s="21"/>
    </row>
    <row r="73" spans="1:4" x14ac:dyDescent="0.3">
      <c r="B73" s="6"/>
      <c r="C73" s="20"/>
      <c r="D73" s="19"/>
    </row>
    <row r="74" spans="1:4" x14ac:dyDescent="0.3">
      <c r="B74" s="6"/>
      <c r="C74" s="18"/>
      <c r="D74" s="19"/>
    </row>
    <row r="75" spans="1:4" x14ac:dyDescent="0.3">
      <c r="B75" s="1"/>
      <c r="C75" s="22"/>
      <c r="D75" s="23"/>
    </row>
    <row r="76" spans="1:4" x14ac:dyDescent="0.3">
      <c r="B76" s="3"/>
      <c r="C76" s="20"/>
      <c r="D76" s="21"/>
    </row>
    <row r="77" spans="1:4" x14ac:dyDescent="0.3">
      <c r="B77" s="6"/>
      <c r="C77" s="24"/>
      <c r="D77" s="19"/>
    </row>
    <row r="78" spans="1:4" x14ac:dyDescent="0.3">
      <c r="B78" s="6"/>
      <c r="C78" s="24"/>
      <c r="D78" s="19"/>
    </row>
    <row r="79" spans="1:4" x14ac:dyDescent="0.3">
      <c r="B79" s="6"/>
      <c r="C79" s="24"/>
      <c r="D79" s="19"/>
    </row>
    <row r="80" spans="1:4" x14ac:dyDescent="0.3">
      <c r="B80" s="6"/>
      <c r="C80" s="24"/>
      <c r="D80" s="19"/>
    </row>
    <row r="81" spans="2:4" x14ac:dyDescent="0.3">
      <c r="B81" s="6"/>
      <c r="C81" s="24"/>
      <c r="D81" s="19"/>
    </row>
  </sheetData>
  <mergeCells count="2">
    <mergeCell ref="B22:C23"/>
    <mergeCell ref="B26:C27"/>
  </mergeCells>
  <phoneticPr fontId="0" type="noConversion"/>
  <pageMargins left="0.78740157480314965" right="0.78740157480314965" top="0.51181102362204722" bottom="0.51181102362204722" header="0.51181102362204722" footer="0.51181102362204722"/>
  <pageSetup paperSize="9" scale="60" orientation="portrait" r:id="rId1"/>
  <headerFooter alignWithMargins="0"/>
  <rowBreaks count="1" manualBreakCount="1">
    <brk id="61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2"/>
  <sheetViews>
    <sheetView showZeros="0" tabSelected="1" topLeftCell="A55" zoomScaleNormal="100" workbookViewId="0">
      <selection activeCell="C137" sqref="C137"/>
    </sheetView>
  </sheetViews>
  <sheetFormatPr defaultRowHeight="18.75" x14ac:dyDescent="0.3"/>
  <cols>
    <col min="1" max="1" width="7.85546875" style="2" customWidth="1"/>
    <col min="2" max="2" width="114" style="2" customWidth="1"/>
    <col min="3" max="4" width="22.5703125" style="80" bestFit="1" customWidth="1"/>
    <col min="5" max="16384" width="9.140625" style="2"/>
  </cols>
  <sheetData>
    <row r="1" spans="1:4" x14ac:dyDescent="0.3">
      <c r="A1" s="119" t="str">
        <f>+Framsida!B22</f>
        <v>Församling, ort: Sankt Ansgars Katolska församling</v>
      </c>
      <c r="B1" s="119"/>
      <c r="C1" s="119"/>
      <c r="D1" s="119"/>
    </row>
    <row r="2" spans="1:4" x14ac:dyDescent="0.3">
      <c r="A2" s="119" t="str">
        <f>+Framsida!B26</f>
        <v>Organisationsnummer: 252002-8149</v>
      </c>
      <c r="B2" s="119"/>
      <c r="C2" s="119"/>
      <c r="D2" s="119"/>
    </row>
    <row r="3" spans="1:4" ht="25.5" x14ac:dyDescent="0.35">
      <c r="A3" s="50" t="s">
        <v>99</v>
      </c>
      <c r="B3" s="6"/>
    </row>
    <row r="4" spans="1:4" ht="25.5" x14ac:dyDescent="0.35">
      <c r="A4" s="50"/>
      <c r="B4" s="6"/>
    </row>
    <row r="5" spans="1:4" ht="22.5" x14ac:dyDescent="0.3">
      <c r="A5" s="68" t="s">
        <v>53</v>
      </c>
    </row>
    <row r="6" spans="1:4" ht="22.5" x14ac:dyDescent="0.3">
      <c r="A6" s="44" t="s">
        <v>8</v>
      </c>
      <c r="C6" s="100">
        <v>43101</v>
      </c>
      <c r="D6" s="100">
        <v>42736</v>
      </c>
    </row>
    <row r="7" spans="1:4" s="25" customFormat="1" x14ac:dyDescent="0.3">
      <c r="C7" s="99">
        <v>43465</v>
      </c>
      <c r="D7" s="99">
        <v>43100</v>
      </c>
    </row>
    <row r="8" spans="1:4" s="7" customFormat="1" x14ac:dyDescent="0.3">
      <c r="A8" s="25"/>
      <c r="B8" s="25"/>
      <c r="C8" s="81" t="s">
        <v>5</v>
      </c>
      <c r="D8" s="81" t="s">
        <v>5</v>
      </c>
    </row>
    <row r="9" spans="1:4" s="7" customFormat="1" x14ac:dyDescent="0.3">
      <c r="A9" s="25"/>
      <c r="B9" s="2" t="s">
        <v>58</v>
      </c>
      <c r="C9" s="95">
        <v>2880016</v>
      </c>
      <c r="D9" s="95">
        <v>4064796</v>
      </c>
    </row>
    <row r="10" spans="1:4" s="7" customFormat="1" x14ac:dyDescent="0.3">
      <c r="A10" s="25"/>
      <c r="B10" s="27" t="s">
        <v>59</v>
      </c>
      <c r="C10" s="43">
        <f>SUM(C9)</f>
        <v>2880016</v>
      </c>
      <c r="D10" s="43">
        <f>SUM(D9)</f>
        <v>4064796</v>
      </c>
    </row>
    <row r="11" spans="1:4" s="7" customFormat="1" x14ac:dyDescent="0.3">
      <c r="A11" s="25"/>
      <c r="B11" s="25"/>
      <c r="C11" s="81"/>
      <c r="D11" s="81"/>
    </row>
    <row r="12" spans="1:4" s="7" customFormat="1" x14ac:dyDescent="0.3">
      <c r="A12" s="25"/>
      <c r="B12" s="2" t="s">
        <v>60</v>
      </c>
      <c r="C12" s="95">
        <v>183019</v>
      </c>
      <c r="D12" s="95">
        <v>190689</v>
      </c>
    </row>
    <row r="13" spans="1:4" s="7" customFormat="1" x14ac:dyDescent="0.3">
      <c r="A13" s="25"/>
      <c r="B13" s="27" t="s">
        <v>61</v>
      </c>
      <c r="C13" s="43">
        <f>SUM(C12)</f>
        <v>183019</v>
      </c>
      <c r="D13" s="43">
        <f>SUM(D12)</f>
        <v>190689</v>
      </c>
    </row>
    <row r="14" spans="1:4" s="7" customFormat="1" x14ac:dyDescent="0.3">
      <c r="A14" s="25"/>
      <c r="B14" s="25"/>
      <c r="C14" s="81"/>
      <c r="D14" s="81"/>
    </row>
    <row r="15" spans="1:4" s="7" customFormat="1" x14ac:dyDescent="0.3">
      <c r="A15" s="25"/>
      <c r="B15" s="2" t="s">
        <v>62</v>
      </c>
      <c r="C15" s="95">
        <v>0</v>
      </c>
      <c r="D15" s="95">
        <v>14236</v>
      </c>
    </row>
    <row r="16" spans="1:4" s="7" customFormat="1" x14ac:dyDescent="0.3">
      <c r="A16" s="25"/>
      <c r="B16" s="27" t="s">
        <v>63</v>
      </c>
      <c r="C16" s="43">
        <f>SUM(C15)</f>
        <v>0</v>
      </c>
      <c r="D16" s="43">
        <f>SUM(D15)</f>
        <v>14236</v>
      </c>
    </row>
    <row r="17" spans="1:4" s="7" customFormat="1" x14ac:dyDescent="0.3">
      <c r="A17" s="25"/>
      <c r="B17" s="25"/>
      <c r="C17" s="81"/>
      <c r="D17" s="81"/>
    </row>
    <row r="18" spans="1:4" s="8" customFormat="1" x14ac:dyDescent="0.3">
      <c r="A18" s="26"/>
      <c r="B18" s="2" t="s">
        <v>64</v>
      </c>
      <c r="C18" s="98">
        <v>1579242</v>
      </c>
      <c r="D18" s="98">
        <v>60081474</v>
      </c>
    </row>
    <row r="19" spans="1:4" s="8" customFormat="1" x14ac:dyDescent="0.3">
      <c r="A19" s="26"/>
      <c r="B19" s="27" t="s">
        <v>65</v>
      </c>
      <c r="C19" s="43">
        <f>SUM(C18)</f>
        <v>1579242</v>
      </c>
      <c r="D19" s="43">
        <f>SUM(D18)</f>
        <v>60081474</v>
      </c>
    </row>
    <row r="20" spans="1:4" s="8" customFormat="1" x14ac:dyDescent="0.3">
      <c r="A20" s="26"/>
      <c r="B20" s="28"/>
      <c r="C20" s="59"/>
      <c r="D20" s="59"/>
    </row>
    <row r="21" spans="1:4" s="8" customFormat="1" x14ac:dyDescent="0.3">
      <c r="A21" s="26"/>
      <c r="B21" s="28"/>
      <c r="C21" s="58"/>
      <c r="D21" s="58"/>
    </row>
    <row r="22" spans="1:4" s="8" customFormat="1" ht="20.25" x14ac:dyDescent="0.3">
      <c r="A22" s="26"/>
      <c r="B22" s="51" t="s">
        <v>66</v>
      </c>
      <c r="C22" s="52">
        <f>SUM(C10,C13,C16,C19)</f>
        <v>4642277</v>
      </c>
      <c r="D22" s="52">
        <f>SUM(D10,D13,D16,D19)</f>
        <v>64351195</v>
      </c>
    </row>
    <row r="23" spans="1:4" s="8" customFormat="1" x14ac:dyDescent="0.3">
      <c r="A23" s="49"/>
      <c r="B23" s="42"/>
      <c r="C23" s="82"/>
      <c r="D23" s="82"/>
    </row>
    <row r="24" spans="1:4" s="8" customFormat="1" x14ac:dyDescent="0.3">
      <c r="A24" s="26"/>
      <c r="B24" s="28"/>
      <c r="C24" s="82"/>
      <c r="D24" s="82"/>
    </row>
    <row r="25" spans="1:4" ht="22.5" x14ac:dyDescent="0.3">
      <c r="A25" s="44" t="s">
        <v>56</v>
      </c>
      <c r="C25" s="83" t="s">
        <v>0</v>
      </c>
      <c r="D25" s="83" t="s">
        <v>0</v>
      </c>
    </row>
    <row r="26" spans="1:4" x14ac:dyDescent="0.3">
      <c r="A26" s="25"/>
      <c r="B26" s="25"/>
      <c r="C26" s="83"/>
      <c r="D26" s="83"/>
    </row>
    <row r="27" spans="1:4" s="9" customFormat="1" x14ac:dyDescent="0.3">
      <c r="A27" s="26"/>
      <c r="B27" s="2" t="s">
        <v>13</v>
      </c>
      <c r="C27" s="96">
        <v>-51050</v>
      </c>
      <c r="D27" s="96">
        <v>-74428</v>
      </c>
    </row>
    <row r="28" spans="1:4" s="8" customFormat="1" x14ac:dyDescent="0.3">
      <c r="A28" s="26"/>
      <c r="B28" s="27" t="s">
        <v>14</v>
      </c>
      <c r="C28" s="43">
        <f>SUM(C27)</f>
        <v>-51050</v>
      </c>
      <c r="D28" s="43">
        <f>SUM(D27)</f>
        <v>-74428</v>
      </c>
    </row>
    <row r="29" spans="1:4" s="8" customFormat="1" x14ac:dyDescent="0.3">
      <c r="A29" s="26"/>
      <c r="C29" s="60" t="s">
        <v>0</v>
      </c>
      <c r="D29" s="60" t="s">
        <v>0</v>
      </c>
    </row>
    <row r="30" spans="1:4" s="8" customFormat="1" x14ac:dyDescent="0.3">
      <c r="A30" s="26"/>
      <c r="B30" s="30" t="s">
        <v>68</v>
      </c>
      <c r="C30" s="97">
        <v>0</v>
      </c>
      <c r="D30" s="97">
        <v>-13219</v>
      </c>
    </row>
    <row r="31" spans="1:4" s="8" customFormat="1" x14ac:dyDescent="0.3">
      <c r="A31" s="26"/>
      <c r="B31" s="27" t="s">
        <v>69</v>
      </c>
      <c r="C31" s="94">
        <f>SUM(C30)</f>
        <v>0</v>
      </c>
      <c r="D31" s="94">
        <f>SUM(D30)</f>
        <v>-13219</v>
      </c>
    </row>
    <row r="32" spans="1:4" s="8" customFormat="1" x14ac:dyDescent="0.3">
      <c r="A32" s="26"/>
      <c r="C32" s="60"/>
      <c r="D32" s="60"/>
    </row>
    <row r="33" spans="1:4" s="8" customFormat="1" x14ac:dyDescent="0.3">
      <c r="A33" s="26"/>
      <c r="B33" s="2" t="s">
        <v>70</v>
      </c>
      <c r="C33" s="95">
        <v>-1921071</v>
      </c>
      <c r="D33" s="95">
        <v>-1412573</v>
      </c>
    </row>
    <row r="34" spans="1:4" s="8" customFormat="1" x14ac:dyDescent="0.3">
      <c r="A34" s="26"/>
      <c r="B34" s="27" t="s">
        <v>71</v>
      </c>
      <c r="C34" s="43">
        <f>SUM(C33)</f>
        <v>-1921071</v>
      </c>
      <c r="D34" s="43">
        <f>SUM(D33)</f>
        <v>-1412573</v>
      </c>
    </row>
    <row r="35" spans="1:4" s="8" customFormat="1" ht="19.5" customHeight="1" x14ac:dyDescent="0.3">
      <c r="A35" s="26"/>
      <c r="B35" s="28"/>
      <c r="C35" s="58"/>
      <c r="D35" s="58"/>
    </row>
    <row r="36" spans="1:4" s="8" customFormat="1" x14ac:dyDescent="0.3">
      <c r="A36" s="26"/>
      <c r="B36" s="2" t="s">
        <v>72</v>
      </c>
      <c r="C36" s="96">
        <v>-763917</v>
      </c>
      <c r="D36" s="96">
        <v>-411382</v>
      </c>
    </row>
    <row r="37" spans="1:4" s="8" customFormat="1" x14ac:dyDescent="0.3">
      <c r="A37" s="26"/>
      <c r="B37" s="27" t="s">
        <v>73</v>
      </c>
      <c r="C37" s="43">
        <f>SUM(C36)</f>
        <v>-763917</v>
      </c>
      <c r="D37" s="43">
        <f>SUM(D36)</f>
        <v>-411382</v>
      </c>
    </row>
    <row r="38" spans="1:4" s="8" customFormat="1" x14ac:dyDescent="0.3">
      <c r="A38" s="26"/>
      <c r="B38" s="28"/>
      <c r="C38" s="58"/>
      <c r="D38" s="58"/>
    </row>
    <row r="39" spans="1:4" s="8" customFormat="1" x14ac:dyDescent="0.3">
      <c r="A39" s="26"/>
      <c r="B39" s="30" t="s">
        <v>114</v>
      </c>
      <c r="C39" s="96">
        <v>-1441834</v>
      </c>
      <c r="D39" s="96">
        <v>-1126485</v>
      </c>
    </row>
    <row r="40" spans="1:4" s="8" customFormat="1" x14ac:dyDescent="0.3">
      <c r="A40" s="26"/>
      <c r="B40" s="27" t="s">
        <v>90</v>
      </c>
      <c r="C40" s="43">
        <f>SUM(C39)</f>
        <v>-1441834</v>
      </c>
      <c r="D40" s="43">
        <f>SUM(D39)</f>
        <v>-1126485</v>
      </c>
    </row>
    <row r="41" spans="1:4" s="8" customFormat="1" x14ac:dyDescent="0.3">
      <c r="A41" s="26"/>
      <c r="B41" s="28"/>
      <c r="C41" s="58"/>
      <c r="D41" s="58"/>
    </row>
    <row r="42" spans="1:4" s="8" customFormat="1" x14ac:dyDescent="0.3">
      <c r="A42" s="26"/>
      <c r="B42" s="2" t="s">
        <v>74</v>
      </c>
      <c r="C42" s="96">
        <v>-1328275</v>
      </c>
      <c r="D42" s="96">
        <v>-148922</v>
      </c>
    </row>
    <row r="43" spans="1:4" s="8" customFormat="1" x14ac:dyDescent="0.3">
      <c r="A43" s="26"/>
      <c r="B43" s="27" t="s">
        <v>75</v>
      </c>
      <c r="C43" s="43">
        <f>SUM(C42)</f>
        <v>-1328275</v>
      </c>
      <c r="D43" s="43">
        <f>SUM(D42)</f>
        <v>-148922</v>
      </c>
    </row>
    <row r="44" spans="1:4" s="8" customFormat="1" x14ac:dyDescent="0.3">
      <c r="A44" s="26"/>
      <c r="B44" s="26"/>
      <c r="C44" s="59"/>
      <c r="D44" s="59"/>
    </row>
    <row r="45" spans="1:4" s="8" customFormat="1" ht="20.25" x14ac:dyDescent="0.3">
      <c r="A45" s="26"/>
      <c r="B45" s="51" t="s">
        <v>67</v>
      </c>
      <c r="C45" s="55">
        <f>SUM(C28,C31,C34,C37,C40,C43)</f>
        <v>-5506147</v>
      </c>
      <c r="D45" s="55">
        <f>SUM(D28,D31,D34,D37,D40,D43)</f>
        <v>-3187009</v>
      </c>
    </row>
    <row r="46" spans="1:4" s="8" customFormat="1" x14ac:dyDescent="0.3">
      <c r="A46" s="49"/>
      <c r="B46" s="49"/>
      <c r="C46" s="59"/>
      <c r="D46" s="59"/>
    </row>
    <row r="47" spans="1:4" s="8" customFormat="1" ht="19.5" thickBot="1" x14ac:dyDescent="0.35">
      <c r="A47" s="26"/>
      <c r="B47" s="48"/>
      <c r="C47" s="84"/>
      <c r="D47" s="84"/>
    </row>
    <row r="48" spans="1:4" s="8" customFormat="1" ht="24" thickTop="1" thickBot="1" x14ac:dyDescent="0.35">
      <c r="A48" s="26"/>
      <c r="B48" s="53" t="s">
        <v>6</v>
      </c>
      <c r="C48" s="85">
        <f>SUM(C22,C45)</f>
        <v>-863870</v>
      </c>
      <c r="D48" s="85">
        <f>SUM(D22,D45)</f>
        <v>61164186</v>
      </c>
    </row>
    <row r="49" spans="1:4" s="8" customFormat="1" ht="19.5" thickTop="1" x14ac:dyDescent="0.3">
      <c r="A49" s="26"/>
      <c r="B49" s="26"/>
      <c r="C49" s="59"/>
      <c r="D49" s="59"/>
    </row>
    <row r="50" spans="1:4" s="8" customFormat="1" x14ac:dyDescent="0.3">
      <c r="A50" s="26"/>
      <c r="B50" s="2" t="s">
        <v>0</v>
      </c>
      <c r="C50" s="59"/>
      <c r="D50" s="59"/>
    </row>
    <row r="51" spans="1:4" s="8" customFormat="1" ht="22.5" x14ac:dyDescent="0.3">
      <c r="A51" s="44" t="s">
        <v>76</v>
      </c>
      <c r="C51" s="59"/>
      <c r="D51" s="59"/>
    </row>
    <row r="52" spans="1:4" s="8" customFormat="1" x14ac:dyDescent="0.3">
      <c r="A52" s="26"/>
      <c r="B52" s="26"/>
      <c r="C52" s="59"/>
      <c r="D52" s="59"/>
    </row>
    <row r="53" spans="1:4" s="8" customFormat="1" x14ac:dyDescent="0.3">
      <c r="A53" s="26"/>
      <c r="B53" s="30" t="s">
        <v>3</v>
      </c>
      <c r="C53" s="96">
        <v>-66908</v>
      </c>
      <c r="D53" s="96">
        <v>146106</v>
      </c>
    </row>
    <row r="54" spans="1:4" s="8" customFormat="1" x14ac:dyDescent="0.3">
      <c r="A54" s="26"/>
      <c r="B54" s="27" t="s">
        <v>9</v>
      </c>
      <c r="C54" s="43">
        <f>SUM(C53)</f>
        <v>-66908</v>
      </c>
      <c r="D54" s="43">
        <f>SUM(D53)</f>
        <v>146106</v>
      </c>
    </row>
    <row r="55" spans="1:4" s="8" customFormat="1" ht="19.5" x14ac:dyDescent="0.35">
      <c r="A55" s="26"/>
      <c r="B55" s="29"/>
      <c r="C55" s="59"/>
      <c r="D55" s="59"/>
    </row>
    <row r="56" spans="1:4" s="8" customFormat="1" x14ac:dyDescent="0.3">
      <c r="A56" s="26"/>
      <c r="B56" s="2" t="s">
        <v>79</v>
      </c>
      <c r="C56" s="96">
        <v>-665</v>
      </c>
      <c r="D56" s="96">
        <v>18327</v>
      </c>
    </row>
    <row r="57" spans="1:4" s="8" customFormat="1" x14ac:dyDescent="0.3">
      <c r="A57" s="26"/>
      <c r="B57" s="27" t="s">
        <v>80</v>
      </c>
      <c r="C57" s="43">
        <f>SUM(C56)</f>
        <v>-665</v>
      </c>
      <c r="D57" s="43">
        <f>SUM(D56)</f>
        <v>18327</v>
      </c>
    </row>
    <row r="58" spans="1:4" s="8" customFormat="1" x14ac:dyDescent="0.3">
      <c r="A58" s="26"/>
      <c r="B58" s="42"/>
      <c r="C58" s="58"/>
      <c r="D58" s="58"/>
    </row>
    <row r="59" spans="1:4" s="8" customFormat="1" x14ac:dyDescent="0.3">
      <c r="A59" s="26"/>
      <c r="B59" s="17" t="s">
        <v>81</v>
      </c>
      <c r="C59" s="96">
        <v>0</v>
      </c>
      <c r="D59" s="96">
        <v>0</v>
      </c>
    </row>
    <row r="60" spans="1:4" s="8" customFormat="1" x14ac:dyDescent="0.3">
      <c r="A60" s="26"/>
      <c r="B60" s="45" t="s">
        <v>82</v>
      </c>
      <c r="C60" s="43">
        <f>SUM(C59)</f>
        <v>0</v>
      </c>
      <c r="D60" s="43">
        <f>SUM(D59)</f>
        <v>0</v>
      </c>
    </row>
    <row r="61" spans="1:4" s="8" customFormat="1" x14ac:dyDescent="0.3">
      <c r="A61" s="26"/>
      <c r="B61" s="42"/>
      <c r="C61" s="58"/>
      <c r="D61" s="58"/>
    </row>
    <row r="62" spans="1:4" s="8" customFormat="1" ht="20.25" x14ac:dyDescent="0.3">
      <c r="A62" s="26"/>
      <c r="B62" s="51" t="s">
        <v>77</v>
      </c>
      <c r="C62" s="56">
        <f>SUM(C54,C57,C60)</f>
        <v>-67573</v>
      </c>
      <c r="D62" s="56">
        <f>SUM(D54,D57,D60)</f>
        <v>164433</v>
      </c>
    </row>
    <row r="63" spans="1:4" s="8" customFormat="1" x14ac:dyDescent="0.3">
      <c r="A63" s="49"/>
      <c r="B63" s="42"/>
      <c r="C63" s="58"/>
      <c r="D63" s="58"/>
    </row>
    <row r="64" spans="1:4" s="8" customFormat="1" ht="19.5" thickBot="1" x14ac:dyDescent="0.35">
      <c r="A64" s="26"/>
      <c r="B64" s="47"/>
      <c r="C64" s="61"/>
      <c r="D64" s="61"/>
    </row>
    <row r="65" spans="1:5" s="8" customFormat="1" ht="24" thickTop="1" thickBot="1" x14ac:dyDescent="0.35">
      <c r="A65" s="26"/>
      <c r="B65" s="53" t="s">
        <v>12</v>
      </c>
      <c r="C65" s="57">
        <f>SUM(C48,C62)</f>
        <v>-931443</v>
      </c>
      <c r="D65" s="57">
        <f>SUM(D48,D62)</f>
        <v>61328619</v>
      </c>
    </row>
    <row r="66" spans="1:5" s="8" customFormat="1" ht="19.5" thickTop="1" x14ac:dyDescent="0.3">
      <c r="A66" s="26"/>
      <c r="B66" s="42"/>
      <c r="C66" s="58"/>
      <c r="D66" s="58"/>
    </row>
    <row r="67" spans="1:5" s="8" customFormat="1" x14ac:dyDescent="0.3">
      <c r="A67" s="26"/>
      <c r="B67" s="17" t="s">
        <v>10</v>
      </c>
      <c r="C67" s="96">
        <v>0</v>
      </c>
      <c r="D67" s="96">
        <v>0</v>
      </c>
    </row>
    <row r="68" spans="1:5" s="8" customFormat="1" x14ac:dyDescent="0.3">
      <c r="A68" s="26"/>
      <c r="B68" s="45" t="s">
        <v>11</v>
      </c>
      <c r="C68" s="43">
        <f>SUM(C67)</f>
        <v>0</v>
      </c>
      <c r="D68" s="43">
        <f>SUM(D67)</f>
        <v>0</v>
      </c>
    </row>
    <row r="69" spans="1:5" s="8" customFormat="1" x14ac:dyDescent="0.3">
      <c r="A69" s="26"/>
      <c r="B69" s="42"/>
      <c r="C69" s="58"/>
      <c r="D69" s="58"/>
    </row>
    <row r="70" spans="1:5" s="8" customFormat="1" ht="19.5" thickBot="1" x14ac:dyDescent="0.35">
      <c r="A70" s="26"/>
      <c r="B70" s="46"/>
      <c r="C70" s="62"/>
      <c r="D70" s="62"/>
    </row>
    <row r="71" spans="1:5" s="8" customFormat="1" ht="23.25" thickBot="1" x14ac:dyDescent="0.35">
      <c r="A71" s="26"/>
      <c r="B71" s="54" t="s">
        <v>1</v>
      </c>
      <c r="C71" s="91">
        <f>SUM(C65,C68)</f>
        <v>-931443</v>
      </c>
      <c r="D71" s="91">
        <f>SUM(D65,D68)</f>
        <v>61328619</v>
      </c>
      <c r="E71" s="10"/>
    </row>
    <row r="72" spans="1:5" s="8" customFormat="1" ht="17.25" x14ac:dyDescent="0.25">
      <c r="C72" s="86"/>
      <c r="D72" s="86"/>
    </row>
    <row r="73" spans="1:5" s="8" customFormat="1" ht="19.5" x14ac:dyDescent="0.35">
      <c r="B73" s="93" t="s">
        <v>78</v>
      </c>
      <c r="C73" s="86"/>
      <c r="D73" s="86"/>
    </row>
    <row r="74" spans="1:5" s="8" customFormat="1" ht="19.5" x14ac:dyDescent="0.35">
      <c r="B74" s="93" t="s">
        <v>57</v>
      </c>
      <c r="C74" s="86"/>
      <c r="D74" s="86"/>
    </row>
    <row r="75" spans="1:5" s="8" customFormat="1" x14ac:dyDescent="0.3">
      <c r="A75" s="119" t="str">
        <f>+Framsida!B22</f>
        <v>Församling, ort: Sankt Ansgars Katolska församling</v>
      </c>
      <c r="B75" s="119"/>
      <c r="C75" s="119"/>
      <c r="D75" s="119"/>
    </row>
    <row r="76" spans="1:5" s="8" customFormat="1" x14ac:dyDescent="0.3">
      <c r="A76" s="119" t="str">
        <f>+Framsida!B26</f>
        <v>Organisationsnummer: 252002-8149</v>
      </c>
      <c r="B76" s="119"/>
      <c r="C76" s="119"/>
      <c r="D76" s="119"/>
    </row>
    <row r="77" spans="1:5" ht="22.5" x14ac:dyDescent="0.3">
      <c r="A77" s="68" t="s">
        <v>93</v>
      </c>
      <c r="B77" s="1"/>
      <c r="C77" s="87"/>
      <c r="D77" s="87"/>
    </row>
    <row r="78" spans="1:5" ht="22.5" x14ac:dyDescent="0.3">
      <c r="A78" s="44" t="s">
        <v>16</v>
      </c>
      <c r="B78" s="1"/>
      <c r="C78" s="87"/>
      <c r="D78" s="87"/>
    </row>
    <row r="79" spans="1:5" x14ac:dyDescent="0.3">
      <c r="B79" s="1"/>
      <c r="C79" s="81" t="s">
        <v>0</v>
      </c>
      <c r="D79" s="81" t="s">
        <v>0</v>
      </c>
    </row>
    <row r="80" spans="1:5" x14ac:dyDescent="0.3">
      <c r="B80" s="26" t="s">
        <v>17</v>
      </c>
      <c r="C80" s="99">
        <v>43465</v>
      </c>
      <c r="D80" s="99">
        <v>43100</v>
      </c>
    </row>
    <row r="81" spans="2:4" ht="19.5" x14ac:dyDescent="0.35">
      <c r="B81" s="70" t="s">
        <v>83</v>
      </c>
      <c r="C81" s="81" t="s">
        <v>15</v>
      </c>
      <c r="D81" s="81" t="s">
        <v>15</v>
      </c>
    </row>
    <row r="82" spans="2:4" x14ac:dyDescent="0.3">
      <c r="B82" s="2" t="s">
        <v>18</v>
      </c>
      <c r="C82" s="96">
        <v>60260854</v>
      </c>
      <c r="D82" s="96">
        <v>61550412</v>
      </c>
    </row>
    <row r="83" spans="2:4" x14ac:dyDescent="0.3">
      <c r="B83" s="27" t="s">
        <v>19</v>
      </c>
      <c r="C83" s="43">
        <f>SUM(C82)</f>
        <v>60260854</v>
      </c>
      <c r="D83" s="43">
        <f>SUM(D82)</f>
        <v>61550412</v>
      </c>
    </row>
    <row r="84" spans="2:4" x14ac:dyDescent="0.3">
      <c r="C84" s="59"/>
      <c r="D84" s="59"/>
    </row>
    <row r="85" spans="2:4" x14ac:dyDescent="0.3">
      <c r="B85" s="2" t="s">
        <v>20</v>
      </c>
      <c r="C85" s="96">
        <v>112464</v>
      </c>
      <c r="D85" s="96">
        <v>126542</v>
      </c>
    </row>
    <row r="86" spans="2:4" x14ac:dyDescent="0.3">
      <c r="B86" s="27" t="s">
        <v>21</v>
      </c>
      <c r="C86" s="43">
        <f>SUM(C85)</f>
        <v>112464</v>
      </c>
      <c r="D86" s="43">
        <f>SUM(D85)</f>
        <v>126542</v>
      </c>
    </row>
    <row r="87" spans="2:4" x14ac:dyDescent="0.3">
      <c r="C87" s="59"/>
      <c r="D87" s="59"/>
    </row>
    <row r="88" spans="2:4" ht="19.5" x14ac:dyDescent="0.35">
      <c r="B88" s="70" t="s">
        <v>84</v>
      </c>
      <c r="C88" s="59"/>
      <c r="D88" s="59"/>
    </row>
    <row r="89" spans="2:4" x14ac:dyDescent="0.3">
      <c r="B89" s="2" t="s">
        <v>22</v>
      </c>
      <c r="C89" s="96">
        <v>6355602</v>
      </c>
      <c r="D89" s="96">
        <v>7022510</v>
      </c>
    </row>
    <row r="90" spans="2:4" x14ac:dyDescent="0.3">
      <c r="B90" s="27" t="s">
        <v>47</v>
      </c>
      <c r="C90" s="43">
        <f>SUM(C89)</f>
        <v>6355602</v>
      </c>
      <c r="D90" s="43">
        <f>SUM(D89)</f>
        <v>7022510</v>
      </c>
    </row>
    <row r="91" spans="2:4" x14ac:dyDescent="0.3">
      <c r="B91" s="28"/>
      <c r="C91" s="90"/>
      <c r="D91" s="90"/>
    </row>
    <row r="92" spans="2:4" ht="20.25" x14ac:dyDescent="0.3">
      <c r="B92" s="51" t="s">
        <v>41</v>
      </c>
      <c r="C92" s="55">
        <f>SUM(C83,C86,C90)</f>
        <v>66728920</v>
      </c>
      <c r="D92" s="55">
        <f>SUM(D83,D86,D90)</f>
        <v>68699464</v>
      </c>
    </row>
    <row r="93" spans="2:4" x14ac:dyDescent="0.3">
      <c r="B93" s="26"/>
      <c r="C93" s="59"/>
      <c r="D93" s="59"/>
    </row>
    <row r="94" spans="2:4" ht="19.5" x14ac:dyDescent="0.35">
      <c r="B94" s="70" t="s">
        <v>23</v>
      </c>
      <c r="C94" s="59"/>
      <c r="D94" s="59"/>
    </row>
    <row r="95" spans="2:4" x14ac:dyDescent="0.3">
      <c r="B95" s="2" t="s">
        <v>24</v>
      </c>
      <c r="C95" s="96">
        <v>0</v>
      </c>
      <c r="D95" s="96">
        <v>0</v>
      </c>
    </row>
    <row r="96" spans="2:4" x14ac:dyDescent="0.3">
      <c r="B96" s="27" t="s">
        <v>25</v>
      </c>
      <c r="C96" s="43">
        <f>SUM(C95)</f>
        <v>0</v>
      </c>
      <c r="D96" s="43">
        <f>SUM(D95)</f>
        <v>0</v>
      </c>
    </row>
    <row r="97" spans="2:4" x14ac:dyDescent="0.3">
      <c r="C97" s="59"/>
      <c r="D97" s="59"/>
    </row>
    <row r="98" spans="2:4" x14ac:dyDescent="0.3">
      <c r="B98" s="2" t="s">
        <v>26</v>
      </c>
      <c r="C98" s="96">
        <v>0</v>
      </c>
      <c r="D98" s="96">
        <v>0</v>
      </c>
    </row>
    <row r="99" spans="2:4" x14ac:dyDescent="0.3">
      <c r="B99" s="27" t="s">
        <v>92</v>
      </c>
      <c r="C99" s="43">
        <f>SUM(C98)</f>
        <v>0</v>
      </c>
      <c r="D99" s="43">
        <f>SUM(D98)</f>
        <v>0</v>
      </c>
    </row>
    <row r="101" spans="2:4" x14ac:dyDescent="0.3">
      <c r="B101" s="2" t="s">
        <v>27</v>
      </c>
      <c r="C101" s="96">
        <v>0</v>
      </c>
      <c r="D101" s="96">
        <v>0</v>
      </c>
    </row>
    <row r="102" spans="2:4" x14ac:dyDescent="0.3">
      <c r="B102" s="27" t="s">
        <v>28</v>
      </c>
      <c r="C102" s="43">
        <f>SUM(C101)</f>
        <v>0</v>
      </c>
      <c r="D102" s="43">
        <f>SUM(D101)</f>
        <v>0</v>
      </c>
    </row>
    <row r="104" spans="2:4" x14ac:dyDescent="0.3">
      <c r="B104" s="2" t="s">
        <v>29</v>
      </c>
      <c r="C104" s="96">
        <v>72863</v>
      </c>
      <c r="D104" s="96">
        <v>54461</v>
      </c>
    </row>
    <row r="105" spans="2:4" x14ac:dyDescent="0.3">
      <c r="B105" s="27" t="s">
        <v>91</v>
      </c>
      <c r="C105" s="43">
        <f>SUM(C104)</f>
        <v>72863</v>
      </c>
      <c r="D105" s="43">
        <f>SUM(D104)</f>
        <v>54461</v>
      </c>
    </row>
    <row r="107" spans="2:4" x14ac:dyDescent="0.3">
      <c r="B107" s="2" t="s">
        <v>30</v>
      </c>
      <c r="C107" s="96">
        <v>4718562</v>
      </c>
      <c r="D107" s="96">
        <v>2790130</v>
      </c>
    </row>
    <row r="108" spans="2:4" x14ac:dyDescent="0.3">
      <c r="B108" s="27" t="s">
        <v>31</v>
      </c>
      <c r="C108" s="43">
        <f>SUM(C107)</f>
        <v>4718562</v>
      </c>
      <c r="D108" s="43">
        <f>SUM(D107)</f>
        <v>2790130</v>
      </c>
    </row>
    <row r="110" spans="2:4" s="72" customFormat="1" ht="20.25" x14ac:dyDescent="0.3">
      <c r="B110" s="51" t="s">
        <v>42</v>
      </c>
      <c r="C110" s="55">
        <f>SUM(C96,C99,C102,C105,C108)</f>
        <v>4791425</v>
      </c>
      <c r="D110" s="55">
        <f>SUM(D96,D99,D102,D105,D108)</f>
        <v>2844591</v>
      </c>
    </row>
    <row r="112" spans="2:4" ht="19.5" thickBot="1" x14ac:dyDescent="0.35">
      <c r="B112" s="73"/>
      <c r="C112" s="88"/>
      <c r="D112" s="88"/>
    </row>
    <row r="113" spans="1:4" s="44" customFormat="1" ht="23.25" thickBot="1" x14ac:dyDescent="0.35">
      <c r="B113" s="74" t="s">
        <v>43</v>
      </c>
      <c r="C113" s="76">
        <f>SUM(C92,C110)</f>
        <v>71520345</v>
      </c>
      <c r="D113" s="76">
        <f>SUM(D92,D110)</f>
        <v>71544055</v>
      </c>
    </row>
    <row r="114" spans="1:4" s="44" customFormat="1" ht="22.5" x14ac:dyDescent="0.3">
      <c r="B114" s="75"/>
      <c r="C114" s="89"/>
      <c r="D114" s="89"/>
    </row>
    <row r="116" spans="1:4" ht="22.5" x14ac:dyDescent="0.3">
      <c r="A116" s="44" t="s">
        <v>32</v>
      </c>
    </row>
    <row r="118" spans="1:4" ht="19.5" x14ac:dyDescent="0.35">
      <c r="B118" s="70" t="s">
        <v>33</v>
      </c>
    </row>
    <row r="119" spans="1:4" x14ac:dyDescent="0.3">
      <c r="B119" s="2" t="s">
        <v>85</v>
      </c>
      <c r="C119" s="96">
        <v>71396634</v>
      </c>
      <c r="D119" s="96">
        <v>10068015</v>
      </c>
    </row>
    <row r="120" spans="1:4" x14ac:dyDescent="0.3">
      <c r="B120" s="27" t="s">
        <v>86</v>
      </c>
      <c r="C120" s="43">
        <f>SUM(C119)</f>
        <v>71396634</v>
      </c>
      <c r="D120" s="43">
        <f>SUM(D119)</f>
        <v>10068015</v>
      </c>
    </row>
    <row r="121" spans="1:4" x14ac:dyDescent="0.3">
      <c r="B121" s="28"/>
      <c r="C121" s="90"/>
      <c r="D121" s="90"/>
    </row>
    <row r="122" spans="1:4" x14ac:dyDescent="0.3">
      <c r="B122" s="27" t="s">
        <v>52</v>
      </c>
      <c r="C122" s="92">
        <f>SUM(C71)</f>
        <v>-931443</v>
      </c>
      <c r="D122" s="92">
        <f>SUM(D71)</f>
        <v>61328619</v>
      </c>
    </row>
    <row r="124" spans="1:4" s="71" customFormat="1" ht="20.25" x14ac:dyDescent="0.3">
      <c r="B124" s="51" t="s">
        <v>44</v>
      </c>
      <c r="C124" s="55">
        <f>SUM(C120,C122)</f>
        <v>70465191</v>
      </c>
      <c r="D124" s="55">
        <f>SUM(D120,D122)</f>
        <v>71396634</v>
      </c>
    </row>
    <row r="126" spans="1:4" ht="19.5" x14ac:dyDescent="0.35">
      <c r="B126" s="70" t="s">
        <v>34</v>
      </c>
    </row>
    <row r="127" spans="1:4" x14ac:dyDescent="0.3">
      <c r="B127" s="2" t="s">
        <v>35</v>
      </c>
      <c r="C127" s="96">
        <v>0</v>
      </c>
      <c r="D127" s="96">
        <v>0</v>
      </c>
    </row>
    <row r="128" spans="1:4" x14ac:dyDescent="0.3">
      <c r="B128" s="27" t="s">
        <v>36</v>
      </c>
      <c r="C128" s="43">
        <f>SUM(C127)</f>
        <v>0</v>
      </c>
      <c r="D128" s="43">
        <f>SUM(D127)</f>
        <v>0</v>
      </c>
    </row>
    <row r="130" spans="2:4" x14ac:dyDescent="0.3">
      <c r="B130" s="2" t="s">
        <v>87</v>
      </c>
      <c r="C130" s="96">
        <v>0</v>
      </c>
      <c r="D130" s="96">
        <v>0</v>
      </c>
    </row>
    <row r="131" spans="2:4" x14ac:dyDescent="0.3">
      <c r="B131" s="27" t="s">
        <v>88</v>
      </c>
      <c r="C131" s="43">
        <f>SUM(C130)</f>
        <v>0</v>
      </c>
      <c r="D131" s="43">
        <f>SUM(D130)</f>
        <v>0</v>
      </c>
    </row>
    <row r="133" spans="2:4" x14ac:dyDescent="0.3">
      <c r="B133" s="2" t="s">
        <v>37</v>
      </c>
      <c r="C133" s="96">
        <v>0</v>
      </c>
      <c r="D133" s="96">
        <v>0</v>
      </c>
    </row>
    <row r="134" spans="2:4" x14ac:dyDescent="0.3">
      <c r="B134" s="27" t="s">
        <v>38</v>
      </c>
      <c r="C134" s="43">
        <f>SUM(C133)</f>
        <v>0</v>
      </c>
      <c r="D134" s="43">
        <f>SUM(D133)</f>
        <v>0</v>
      </c>
    </row>
    <row r="136" spans="2:4" x14ac:dyDescent="0.3">
      <c r="B136" s="2" t="s">
        <v>39</v>
      </c>
      <c r="C136" s="96">
        <v>1055154</v>
      </c>
      <c r="D136" s="96">
        <v>147421</v>
      </c>
    </row>
    <row r="137" spans="2:4" x14ac:dyDescent="0.3">
      <c r="B137" s="27" t="s">
        <v>40</v>
      </c>
      <c r="C137" s="43">
        <f>SUM(C136)</f>
        <v>1055154</v>
      </c>
      <c r="D137" s="43">
        <f>SUM(D136)</f>
        <v>147421</v>
      </c>
    </row>
    <row r="139" spans="2:4" s="71" customFormat="1" ht="20.25" x14ac:dyDescent="0.3">
      <c r="B139" s="51" t="s">
        <v>45</v>
      </c>
      <c r="C139" s="55">
        <f>SUM(C128,C131,C134,C137)</f>
        <v>1055154</v>
      </c>
      <c r="D139" s="55">
        <f>SUM(D128,D131,D134,D137)</f>
        <v>147421</v>
      </c>
    </row>
    <row r="141" spans="2:4" ht="19.5" thickBot="1" x14ac:dyDescent="0.35">
      <c r="B141" s="73"/>
      <c r="C141" s="88"/>
      <c r="D141" s="88"/>
    </row>
    <row r="142" spans="2:4" s="44" customFormat="1" ht="23.25" thickBot="1" x14ac:dyDescent="0.35">
      <c r="B142" s="74" t="s">
        <v>46</v>
      </c>
      <c r="C142" s="76">
        <f>SUM(C124,C139)</f>
        <v>71520345</v>
      </c>
      <c r="D142" s="76">
        <f>SUM(D124,D139)</f>
        <v>71544055</v>
      </c>
    </row>
  </sheetData>
  <sheetProtection algorithmName="SHA-512" hashValue="P4xZezWXqb4QvczigUdX4Etvj6U+jsLFHAi3v/nU4dTUzQ3SuqbP26gGRQKneGVEAkRlhPtYWDKAwV8mVelVLw==" saltValue="ZAlwh5/75Tjm0eSCCq3MoA==" spinCount="100000" sheet="1" objects="1" scenarios="1"/>
  <mergeCells count="4">
    <mergeCell ref="A1:D1"/>
    <mergeCell ref="A2:D2"/>
    <mergeCell ref="A75:D75"/>
    <mergeCell ref="A76:D76"/>
  </mergeCells>
  <phoneticPr fontId="0" type="noConversion"/>
  <pageMargins left="0.78740157480314965" right="0.78740157480314965" top="0" bottom="0" header="0" footer="0.51181102362204722"/>
  <pageSetup paperSize="9" scale="52" firstPageNumber="2" orientation="portrait" r:id="rId1"/>
  <headerFooter alignWithMargins="0"/>
  <rowBreaks count="1" manualBreakCount="1">
    <brk id="74" max="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5"/>
  <sheetViews>
    <sheetView showZeros="0" zoomScaleNormal="100" workbookViewId="0">
      <selection activeCell="N22" sqref="N22"/>
    </sheetView>
  </sheetViews>
  <sheetFormatPr defaultRowHeight="18.75" x14ac:dyDescent="0.3"/>
  <cols>
    <col min="1" max="1" width="7.85546875" style="2" customWidth="1"/>
    <col min="2" max="2" width="114" style="2" customWidth="1"/>
    <col min="3" max="3" width="22.5703125" style="80" bestFit="1" customWidth="1"/>
    <col min="4" max="4" width="20.85546875" style="80" hidden="1" customWidth="1"/>
    <col min="5" max="16384" width="9.140625" style="2"/>
  </cols>
  <sheetData>
    <row r="1" spans="1:4" x14ac:dyDescent="0.3">
      <c r="A1" s="119" t="str">
        <f>+Framsida!B22</f>
        <v>Församling, ort: Sankt Ansgars Katolska församling</v>
      </c>
      <c r="B1" s="119"/>
      <c r="C1" s="119"/>
      <c r="D1" s="119"/>
    </row>
    <row r="2" spans="1:4" x14ac:dyDescent="0.3">
      <c r="A2" s="119" t="str">
        <f>+Framsida!B26</f>
        <v>Organisationsnummer: 252002-8149</v>
      </c>
      <c r="B2" s="119"/>
      <c r="C2" s="119"/>
      <c r="D2" s="119"/>
    </row>
    <row r="3" spans="1:4" ht="25.5" x14ac:dyDescent="0.35">
      <c r="A3" s="50" t="s">
        <v>95</v>
      </c>
      <c r="B3" s="6"/>
    </row>
    <row r="4" spans="1:4" ht="25.5" x14ac:dyDescent="0.35">
      <c r="A4" s="50"/>
      <c r="B4" s="6"/>
    </row>
    <row r="5" spans="1:4" ht="20.25" x14ac:dyDescent="0.3">
      <c r="A5" s="107" t="s">
        <v>108</v>
      </c>
      <c r="D5" s="81"/>
    </row>
    <row r="6" spans="1:4" ht="22.5" x14ac:dyDescent="0.3">
      <c r="A6" s="44" t="s">
        <v>0</v>
      </c>
      <c r="C6" s="100" t="s">
        <v>0</v>
      </c>
    </row>
    <row r="7" spans="1:4" s="101" customFormat="1" x14ac:dyDescent="0.3">
      <c r="C7" s="106">
        <v>2018</v>
      </c>
      <c r="D7" s="80"/>
    </row>
    <row r="8" spans="1:4" s="7" customFormat="1" x14ac:dyDescent="0.3">
      <c r="A8" s="101"/>
      <c r="B8" s="101"/>
      <c r="C8" s="81" t="s">
        <v>0</v>
      </c>
      <c r="D8" s="80"/>
    </row>
    <row r="9" spans="1:4" s="7" customFormat="1" x14ac:dyDescent="0.3">
      <c r="A9" s="101"/>
      <c r="B9" s="101"/>
      <c r="C9" s="81" t="s">
        <v>100</v>
      </c>
      <c r="D9" s="80"/>
    </row>
    <row r="10" spans="1:4" s="7" customFormat="1" x14ac:dyDescent="0.3">
      <c r="A10" s="101"/>
      <c r="B10" s="2" t="s">
        <v>109</v>
      </c>
      <c r="C10" s="104" t="s">
        <v>0</v>
      </c>
      <c r="D10" s="80"/>
    </row>
    <row r="11" spans="1:4" s="7" customFormat="1" x14ac:dyDescent="0.3">
      <c r="A11" s="102"/>
      <c r="B11" s="102"/>
      <c r="C11" s="81"/>
      <c r="D11" s="80"/>
    </row>
    <row r="12" spans="1:4" s="7" customFormat="1" x14ac:dyDescent="0.3">
      <c r="A12" s="102"/>
      <c r="B12" s="102"/>
      <c r="C12" s="81" t="s">
        <v>15</v>
      </c>
      <c r="D12" s="80"/>
    </row>
    <row r="13" spans="1:4" s="7" customFormat="1" x14ac:dyDescent="0.3">
      <c r="A13" s="101"/>
      <c r="B13" s="105" t="s">
        <v>110</v>
      </c>
      <c r="C13" s="112">
        <f>SUM('Årsbokslut 2018'!C39)</f>
        <v>-1441834</v>
      </c>
      <c r="D13" s="80"/>
    </row>
    <row r="14" spans="1:4" s="7" customFormat="1" x14ac:dyDescent="0.3">
      <c r="A14" s="101"/>
      <c r="B14" s="101"/>
      <c r="C14" s="108" t="s">
        <v>111</v>
      </c>
      <c r="D14" s="80"/>
    </row>
    <row r="15" spans="1:4" x14ac:dyDescent="0.3">
      <c r="B15" s="2" t="s">
        <v>106</v>
      </c>
      <c r="C15" s="111">
        <v>0</v>
      </c>
    </row>
    <row r="16" spans="1:4" x14ac:dyDescent="0.3">
      <c r="B16" s="2" t="s">
        <v>107</v>
      </c>
      <c r="C16" s="111">
        <v>0</v>
      </c>
    </row>
    <row r="17" spans="1:4" x14ac:dyDescent="0.3">
      <c r="B17" s="2" t="s">
        <v>101</v>
      </c>
      <c r="C17" s="111">
        <v>0</v>
      </c>
    </row>
    <row r="18" spans="1:4" x14ac:dyDescent="0.3">
      <c r="B18" s="2" t="s">
        <v>102</v>
      </c>
      <c r="C18" s="111">
        <v>0</v>
      </c>
    </row>
    <row r="19" spans="1:4" x14ac:dyDescent="0.3">
      <c r="B19" s="2" t="s">
        <v>103</v>
      </c>
      <c r="C19" s="111">
        <v>0</v>
      </c>
    </row>
    <row r="20" spans="1:4" x14ac:dyDescent="0.3">
      <c r="B20" s="2" t="s">
        <v>104</v>
      </c>
      <c r="C20" s="111">
        <v>0</v>
      </c>
    </row>
    <row r="21" spans="1:4" s="7" customFormat="1" x14ac:dyDescent="0.3">
      <c r="A21" s="101"/>
      <c r="B21" s="105" t="s">
        <v>105</v>
      </c>
      <c r="C21" s="111">
        <v>0</v>
      </c>
      <c r="D21" s="80"/>
    </row>
    <row r="22" spans="1:4" x14ac:dyDescent="0.3">
      <c r="B22" s="27" t="s">
        <v>112</v>
      </c>
      <c r="C22" s="110">
        <f>SUM(C15:C21)</f>
        <v>0</v>
      </c>
    </row>
    <row r="23" spans="1:4" s="30" customFormat="1" x14ac:dyDescent="0.3">
      <c r="B23" s="28"/>
      <c r="C23" s="90"/>
      <c r="D23" s="109"/>
    </row>
    <row r="24" spans="1:4" x14ac:dyDescent="0.3">
      <c r="B24" s="103" t="s">
        <v>96</v>
      </c>
    </row>
    <row r="25" spans="1:4" x14ac:dyDescent="0.3">
      <c r="B25" s="120" t="s">
        <v>113</v>
      </c>
    </row>
    <row r="26" spans="1:4" x14ac:dyDescent="0.3">
      <c r="B26" s="121"/>
    </row>
    <row r="27" spans="1:4" x14ac:dyDescent="0.3">
      <c r="B27" s="121"/>
    </row>
    <row r="28" spans="1:4" x14ac:dyDescent="0.3">
      <c r="B28" s="121"/>
    </row>
    <row r="29" spans="1:4" x14ac:dyDescent="0.3">
      <c r="B29" s="121"/>
    </row>
    <row r="30" spans="1:4" x14ac:dyDescent="0.3">
      <c r="B30" s="121"/>
    </row>
    <row r="31" spans="1:4" x14ac:dyDescent="0.3">
      <c r="B31" s="121"/>
    </row>
    <row r="32" spans="1:4" x14ac:dyDescent="0.3">
      <c r="B32" s="121"/>
    </row>
    <row r="33" spans="2:2" x14ac:dyDescent="0.3">
      <c r="B33" s="121"/>
    </row>
    <row r="34" spans="2:2" x14ac:dyDescent="0.3">
      <c r="B34" s="121"/>
    </row>
    <row r="35" spans="2:2" x14ac:dyDescent="0.3">
      <c r="B35" s="122"/>
    </row>
  </sheetData>
  <sheetProtection algorithmName="SHA-512" hashValue="U9w713Zv0SlspFWhenBKAys0Llg7cPTZb0jXe05EqZytDD61K1VMtMN4jsZ7VvGGddPP8pPTIqjYOaiYozh2Eg==" saltValue="fRS7rFN3estzJ3x804AWdQ==" spinCount="100000" sheet="1" objects="1" scenarios="1"/>
  <mergeCells count="3">
    <mergeCell ref="A1:D1"/>
    <mergeCell ref="A2:D2"/>
    <mergeCell ref="B25:B35"/>
  </mergeCells>
  <pageMargins left="0.78740157480314965" right="0.78740157480314965" top="0" bottom="0" header="0" footer="0.51181102362204722"/>
  <pageSetup paperSize="9" scale="60" firstPageNumber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0"/>
  <sheetViews>
    <sheetView showZeros="0" zoomScaleNormal="100" workbookViewId="0">
      <selection activeCell="K28" sqref="K28"/>
    </sheetView>
  </sheetViews>
  <sheetFormatPr defaultRowHeight="18.75" x14ac:dyDescent="0.3"/>
  <cols>
    <col min="1" max="1" width="7.85546875" style="2" customWidth="1"/>
    <col min="2" max="2" width="114" style="2" customWidth="1"/>
    <col min="3" max="3" width="21.42578125" style="4" bestFit="1" customWidth="1"/>
    <col min="4" max="4" width="19" style="2" customWidth="1"/>
    <col min="5" max="16384" width="9.140625" style="2"/>
  </cols>
  <sheetData>
    <row r="1" spans="1:4" x14ac:dyDescent="0.3">
      <c r="A1" s="119" t="str">
        <f>+Framsida!B22</f>
        <v>Församling, ort: Sankt Ansgars Katolska församling</v>
      </c>
      <c r="B1" s="119"/>
      <c r="C1" s="119"/>
    </row>
    <row r="2" spans="1:4" x14ac:dyDescent="0.3">
      <c r="A2" s="119" t="str">
        <f>+Framsida!B26</f>
        <v>Organisationsnummer: 252002-8149</v>
      </c>
      <c r="B2" s="119"/>
      <c r="C2" s="119"/>
    </row>
    <row r="4" spans="1:4" ht="23.25" thickBot="1" x14ac:dyDescent="0.35">
      <c r="B4" s="44" t="s">
        <v>48</v>
      </c>
    </row>
    <row r="5" spans="1:4" x14ac:dyDescent="0.3">
      <c r="B5" s="33"/>
      <c r="C5" s="34"/>
    </row>
    <row r="6" spans="1:4" x14ac:dyDescent="0.3">
      <c r="B6" s="65" t="s">
        <v>97</v>
      </c>
      <c r="C6" s="36"/>
    </row>
    <row r="7" spans="1:4" ht="19.5" thickBot="1" x14ac:dyDescent="0.35">
      <c r="B7" s="77" t="s">
        <v>0</v>
      </c>
      <c r="C7" s="41"/>
      <c r="D7" s="16"/>
    </row>
    <row r="8" spans="1:4" ht="20.25" thickTop="1" x14ac:dyDescent="0.35">
      <c r="B8" s="79" t="s">
        <v>54</v>
      </c>
      <c r="C8" s="36"/>
      <c r="D8" s="16"/>
    </row>
    <row r="9" spans="1:4" ht="19.5" x14ac:dyDescent="0.35">
      <c r="B9" s="79"/>
      <c r="C9" s="36"/>
      <c r="D9" s="16"/>
    </row>
    <row r="10" spans="1:4" x14ac:dyDescent="0.3">
      <c r="B10" s="35"/>
      <c r="C10" s="36"/>
      <c r="D10" s="16"/>
    </row>
    <row r="11" spans="1:4" ht="19.5" x14ac:dyDescent="0.35">
      <c r="B11" s="78" t="s">
        <v>0</v>
      </c>
      <c r="C11" s="38"/>
      <c r="D11" s="16"/>
    </row>
    <row r="12" spans="1:4" ht="19.5" x14ac:dyDescent="0.35">
      <c r="B12" s="79" t="s">
        <v>49</v>
      </c>
      <c r="C12" s="36"/>
      <c r="D12" s="16"/>
    </row>
    <row r="13" spans="1:4" x14ac:dyDescent="0.3">
      <c r="B13" s="35"/>
      <c r="C13" s="36"/>
      <c r="D13" s="16"/>
    </row>
    <row r="14" spans="1:4" x14ac:dyDescent="0.3">
      <c r="B14" s="64" t="s">
        <v>0</v>
      </c>
      <c r="C14" s="38"/>
      <c r="D14" s="16"/>
    </row>
    <row r="15" spans="1:4" x14ac:dyDescent="0.3">
      <c r="B15" s="35"/>
      <c r="C15" s="36"/>
    </row>
    <row r="16" spans="1:4" x14ac:dyDescent="0.3">
      <c r="B16" s="35"/>
      <c r="C16" s="36"/>
    </row>
    <row r="17" spans="1:3" x14ac:dyDescent="0.3">
      <c r="B17" s="64" t="s">
        <v>0</v>
      </c>
      <c r="C17" s="38"/>
    </row>
    <row r="18" spans="1:3" x14ac:dyDescent="0.3">
      <c r="B18" s="35" t="s">
        <v>0</v>
      </c>
      <c r="C18" s="36"/>
    </row>
    <row r="19" spans="1:3" x14ac:dyDescent="0.3">
      <c r="B19" s="35"/>
      <c r="C19" s="36"/>
    </row>
    <row r="20" spans="1:3" x14ac:dyDescent="0.3">
      <c r="B20" s="64" t="s">
        <v>0</v>
      </c>
      <c r="C20" s="38"/>
    </row>
    <row r="21" spans="1:3" x14ac:dyDescent="0.3">
      <c r="B21" s="35"/>
      <c r="C21" s="36"/>
    </row>
    <row r="22" spans="1:3" x14ac:dyDescent="0.3">
      <c r="B22" s="39"/>
      <c r="C22" s="36"/>
    </row>
    <row r="23" spans="1:3" x14ac:dyDescent="0.3">
      <c r="B23" s="64" t="s">
        <v>0</v>
      </c>
      <c r="C23" s="38"/>
    </row>
    <row r="24" spans="1:3" x14ac:dyDescent="0.3">
      <c r="B24" s="65" t="s">
        <v>0</v>
      </c>
      <c r="C24" s="36"/>
    </row>
    <row r="25" spans="1:3" x14ac:dyDescent="0.3">
      <c r="B25" s="35"/>
      <c r="C25" s="36"/>
    </row>
    <row r="26" spans="1:3" x14ac:dyDescent="0.3">
      <c r="B26" s="64" t="s">
        <v>0</v>
      </c>
      <c r="C26" s="38"/>
    </row>
    <row r="27" spans="1:3" x14ac:dyDescent="0.3">
      <c r="B27" s="65"/>
      <c r="C27" s="36"/>
    </row>
    <row r="28" spans="1:3" x14ac:dyDescent="0.3">
      <c r="B28" s="35"/>
      <c r="C28" s="36"/>
    </row>
    <row r="29" spans="1:3" x14ac:dyDescent="0.3">
      <c r="B29" s="64" t="s">
        <v>0</v>
      </c>
      <c r="C29" s="38"/>
    </row>
    <row r="30" spans="1:3" x14ac:dyDescent="0.3">
      <c r="A30" s="2" t="s">
        <v>0</v>
      </c>
      <c r="B30" s="35"/>
      <c r="C30" s="36"/>
    </row>
    <row r="31" spans="1:3" x14ac:dyDescent="0.3">
      <c r="B31" s="35"/>
      <c r="C31" s="36"/>
    </row>
    <row r="32" spans="1:3" x14ac:dyDescent="0.3">
      <c r="B32" s="37"/>
      <c r="C32" s="38"/>
    </row>
    <row r="33" spans="2:4" x14ac:dyDescent="0.3">
      <c r="B33" s="35"/>
      <c r="C33" s="36"/>
    </row>
    <row r="34" spans="2:4" x14ac:dyDescent="0.3">
      <c r="B34" s="35"/>
      <c r="C34" s="36"/>
    </row>
    <row r="35" spans="2:4" ht="19.5" thickBot="1" x14ac:dyDescent="0.35">
      <c r="B35" s="66" t="s">
        <v>0</v>
      </c>
      <c r="C35" s="40"/>
    </row>
    <row r="36" spans="2:4" x14ac:dyDescent="0.3">
      <c r="D36" s="21"/>
    </row>
    <row r="37" spans="2:4" x14ac:dyDescent="0.3">
      <c r="D37" s="21"/>
    </row>
    <row r="38" spans="2:4" x14ac:dyDescent="0.3">
      <c r="D38" s="21"/>
    </row>
    <row r="39" spans="2:4" x14ac:dyDescent="0.3">
      <c r="D39" s="19"/>
    </row>
    <row r="40" spans="2:4" x14ac:dyDescent="0.3">
      <c r="D40" s="19"/>
    </row>
    <row r="41" spans="2:4" x14ac:dyDescent="0.3">
      <c r="D41" s="19"/>
    </row>
    <row r="42" spans="2:4" x14ac:dyDescent="0.3">
      <c r="D42" s="19"/>
    </row>
    <row r="45" spans="2:4" x14ac:dyDescent="0.3">
      <c r="B45" s="6"/>
    </row>
    <row r="46" spans="2:4" x14ac:dyDescent="0.3">
      <c r="C46" s="2"/>
    </row>
    <row r="47" spans="2:4" x14ac:dyDescent="0.3">
      <c r="C47" s="2"/>
    </row>
    <row r="48" spans="2:4" ht="23.25" thickBot="1" x14ac:dyDescent="0.35">
      <c r="B48" s="44" t="s">
        <v>51</v>
      </c>
      <c r="C48" s="2"/>
    </row>
    <row r="49" spans="2:3" x14ac:dyDescent="0.3">
      <c r="B49" s="33"/>
      <c r="C49" s="34"/>
    </row>
    <row r="50" spans="2:3" x14ac:dyDescent="0.3">
      <c r="B50" s="65" t="s">
        <v>98</v>
      </c>
      <c r="C50" s="36"/>
    </row>
    <row r="51" spans="2:3" x14ac:dyDescent="0.3">
      <c r="B51" s="35"/>
      <c r="C51" s="36"/>
    </row>
    <row r="52" spans="2:3" x14ac:dyDescent="0.3">
      <c r="B52" s="35"/>
      <c r="C52" s="36"/>
    </row>
    <row r="53" spans="2:3" x14ac:dyDescent="0.3">
      <c r="B53" s="64" t="s">
        <v>50</v>
      </c>
      <c r="C53" s="38"/>
    </row>
    <row r="54" spans="2:3" ht="19.5" thickBot="1" x14ac:dyDescent="0.35">
      <c r="B54" s="66" t="s">
        <v>89</v>
      </c>
      <c r="C54" s="40"/>
    </row>
    <row r="55" spans="2:3" x14ac:dyDescent="0.3">
      <c r="B55" s="1"/>
      <c r="C55" s="14"/>
    </row>
    <row r="56" spans="2:3" x14ac:dyDescent="0.3">
      <c r="B56" s="3"/>
      <c r="C56" s="15"/>
    </row>
    <row r="57" spans="2:3" x14ac:dyDescent="0.3">
      <c r="B57" s="3"/>
      <c r="C57" s="15"/>
    </row>
    <row r="58" spans="2:3" x14ac:dyDescent="0.3">
      <c r="B58" s="3"/>
      <c r="C58" s="15"/>
    </row>
    <row r="59" spans="2:3" x14ac:dyDescent="0.3">
      <c r="B59" s="6"/>
      <c r="C59" s="18"/>
    </row>
    <row r="60" spans="2:3" x14ac:dyDescent="0.3">
      <c r="B60" s="6"/>
      <c r="C60" s="20"/>
    </row>
    <row r="61" spans="2:3" x14ac:dyDescent="0.3">
      <c r="B61" s="6"/>
      <c r="C61" s="20"/>
    </row>
    <row r="62" spans="2:3" x14ac:dyDescent="0.3">
      <c r="B62" s="6"/>
      <c r="C62" s="20"/>
    </row>
    <row r="63" spans="2:3" x14ac:dyDescent="0.3">
      <c r="B63" s="6"/>
      <c r="C63" s="18"/>
    </row>
    <row r="64" spans="2:3" x14ac:dyDescent="0.3">
      <c r="B64" s="1"/>
      <c r="C64" s="22"/>
    </row>
    <row r="65" spans="2:3" x14ac:dyDescent="0.3">
      <c r="B65" s="3"/>
      <c r="C65" s="20"/>
    </row>
    <row r="66" spans="2:3" x14ac:dyDescent="0.3">
      <c r="B66" s="6"/>
      <c r="C66" s="24"/>
    </row>
    <row r="67" spans="2:3" x14ac:dyDescent="0.3">
      <c r="B67" s="6"/>
      <c r="C67" s="24"/>
    </row>
    <row r="68" spans="2:3" x14ac:dyDescent="0.3">
      <c r="B68" s="6"/>
      <c r="C68" s="24"/>
    </row>
    <row r="69" spans="2:3" x14ac:dyDescent="0.3">
      <c r="B69" s="6"/>
      <c r="C69" s="24"/>
    </row>
    <row r="70" spans="2:3" x14ac:dyDescent="0.3">
      <c r="B70" s="6"/>
      <c r="C70" s="24"/>
    </row>
  </sheetData>
  <mergeCells count="2">
    <mergeCell ref="A1:C1"/>
    <mergeCell ref="A2:C2"/>
  </mergeCells>
  <phoneticPr fontId="0" type="noConversion"/>
  <pageMargins left="0.75" right="0.75" top="0.5" bottom="0.5" header="0.5" footer="0.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4</vt:i4>
      </vt:variant>
    </vt:vector>
  </HeadingPairs>
  <TitlesOfParts>
    <vt:vector size="8" baseType="lpstr">
      <vt:lpstr>Framsida</vt:lpstr>
      <vt:lpstr>Årsbokslut 2018</vt:lpstr>
      <vt:lpstr>Personalkostnader 2018</vt:lpstr>
      <vt:lpstr>Namnunderskrifter</vt:lpstr>
      <vt:lpstr>Framsida!Utskriftsområde</vt:lpstr>
      <vt:lpstr>Namnunderskrifter!Utskriftsområde</vt:lpstr>
      <vt:lpstr>'Personalkostnader 2018'!Utskriftsområde</vt:lpstr>
      <vt:lpstr>'Årsbokslut 2018'!Utskriftsområde</vt:lpstr>
    </vt:vector>
  </TitlesOfParts>
  <Company>Romersk-Katolska Kyrkan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Wennerstrand</dc:creator>
  <cp:lastModifiedBy>ansgar</cp:lastModifiedBy>
  <cp:lastPrinted>2019-02-11T11:35:44Z</cp:lastPrinted>
  <dcterms:created xsi:type="dcterms:W3CDTF">2002-10-08T07:56:41Z</dcterms:created>
  <dcterms:modified xsi:type="dcterms:W3CDTF">2019-06-15T23:43:07Z</dcterms:modified>
</cp:coreProperties>
</file>